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6.xml" ContentType="application/vnd.openxmlformats-officedocument.drawingml.chart+xml"/>
  <Override PartName="/xl/drawings/drawing11.xml" ContentType="application/vnd.openxmlformats-officedocument.drawingml.chartshapes+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ml.chartshapes+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5.xml" ContentType="application/vnd.openxmlformats-officedocument.drawingml.chartshapes+xml"/>
  <Override PartName="/xl/drawings/drawing16.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7.xml" ContentType="application/vnd.openxmlformats-officedocument.drawingml.chartshapes+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8.xml" ContentType="application/vnd.openxmlformats-officedocument.drawingml.chartshapes+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9.xml" ContentType="application/vnd.openxmlformats-officedocument.drawingml.chartshapes+xml"/>
  <Override PartName="/xl/charts/chart13.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4.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2.xml" ContentType="application/vnd.openxmlformats-officedocument.drawingml.chartshapes+xml"/>
  <Override PartName="/xl/charts/chart15.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3.xml" ContentType="application/vnd.openxmlformats-officedocument.drawingml.chartshapes+xml"/>
  <Override PartName="/xl/charts/chart16.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4.xml" ContentType="application/vnd.openxmlformats-officedocument.drawingml.chartshapes+xml"/>
  <Override PartName="/xl/charts/chart17.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5.xml" ContentType="application/vnd.openxmlformats-officedocument.drawingml.chartshapes+xml"/>
  <Override PartName="/xl/charts/chart18.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6.xml" ContentType="application/vnd.openxmlformats-officedocument.drawingml.chartshapes+xml"/>
  <Override PartName="/xl/charts/chart19.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T:\Etudes\Communiqué de presse\Fichiers à maintenir à jour\EFT\"/>
    </mc:Choice>
  </mc:AlternateContent>
  <xr:revisionPtr revIDLastSave="0" documentId="13_ncr:1_{DFEDD1AC-DEE2-4F1A-B9A0-54033D929D5F}" xr6:coauthVersionLast="46" xr6:coauthVersionMax="47" xr10:uidLastSave="{00000000-0000-0000-0000-000000000000}"/>
  <bookViews>
    <workbookView xWindow="-108" yWindow="-108" windowWidth="23256" windowHeight="12576" tabRatio="903" xr2:uid="{00000000-000D-0000-FFFF-FFFF00000000}"/>
  </bookViews>
  <sheets>
    <sheet name="Inhoudstafel" sheetId="12" r:id="rId1"/>
    <sheet name="1_werkgelegenheid_werkloosheid" sheetId="6" r:id="rId2"/>
    <sheet name="2_Absolute cijfers" sheetId="9" r:id="rId3"/>
    <sheet name="Grafiek 1" sheetId="17" r:id="rId4"/>
    <sheet name="3_Arbeidsparticipatie" sheetId="13" r:id="rId5"/>
    <sheet name="Grafiek 2" sheetId="15" r:id="rId6"/>
    <sheet name="4_Contracttype" sheetId="14" r:id="rId7"/>
    <sheet name="Bijlage 1 - Aanvullingen" sheetId="16" r:id="rId8"/>
    <sheet name="Bijlage 2 - Pendel" sheetId="3" r:id="rId9"/>
    <sheet name="Bijlage 3 - Arbeidskwaliteit" sheetId="4" r:id="rId10"/>
    <sheet name="Bijlage 4 - Werkg.g. 1989-2023" sheetId="5" r:id="rId11"/>
    <sheet name="Bijlage 5 - Herkomst 1" sheetId="18" r:id="rId12"/>
    <sheet name="Bijlage 5 - Herkomst_Grafiek" sheetId="20" r:id="rId13"/>
    <sheet name="Bijlage 6 - Herkomst &amp; geslacht" sheetId="19" r:id="rId14"/>
  </sheets>
  <externalReferences>
    <externalReference r:id="rId15"/>
    <externalReference r:id="rId16"/>
  </externalReferences>
  <definedNames>
    <definedName name="A._Kerncijfers" localSheetId="1">[1]A!#REF!</definedName>
    <definedName name="A._Kerncijfers">[1]A!#REF!</definedName>
    <definedName name="auto">#REF!</definedName>
    <definedName name="AutonR_Amb">#REF!</definedName>
    <definedName name="AutonR_Amb_jaar">#REF!</definedName>
    <definedName name="AutonR_Amb_kwart">#REF!</definedName>
    <definedName name="AutonR_arb">#REF!</definedName>
    <definedName name="AutonR_arb_jaar">#REF!</definedName>
    <definedName name="AutonR_arb_kwart">#REF!</definedName>
    <definedName name="AutonR_bed">#REF!</definedName>
    <definedName name="AutonR_bed_jaar">#REF!</definedName>
    <definedName name="AutonR_bed_kwart">#REF!</definedName>
    <definedName name="AutonR_man">#REF!</definedName>
    <definedName name="AutonR_man_jaar">#REF!</definedName>
    <definedName name="AutonR_man_kwart">#REF!</definedName>
    <definedName name="AutonR_tot">#REF!</definedName>
    <definedName name="AutonR_vrouw">#REF!</definedName>
    <definedName name="AutonR_vrouw_jaar">#REF!</definedName>
    <definedName name="AutonR_vrouw_kwart">#REF!</definedName>
    <definedName name="_xlnm.Database" localSheetId="1">#REF!</definedName>
    <definedName name="_xlnm.Database">#REF!</definedName>
    <definedName name="chiffres_clés">[1]A!#REF!</definedName>
    <definedName name="dat_ont">'[2]Macro''s'!$B$10</definedName>
    <definedName name="Datum_fr">#REF!</definedName>
    <definedName name="Datum_nl">#REF!</definedName>
    <definedName name="dd" hidden="1">{"tabfr1 rrn",#N/A,FALSE,"tabel 1 lftd_sexe";"tabfr2 rrn",#N/A,FALSE,"tabel 2 act";"tabfr3 rrn",#N/A,FALSE,"tabel 3 sect_stat";"tabfr4 rrn",#N/A,FALSE,"tabel 4 domicile";"tabfr5 rrn",#N/A,FALSE,"tabel 5 typ_prest";"tabfr6 rrn",#N/A,FALSE,"tabel 6 sect_dim"}</definedName>
    <definedName name="Kwartaal">#REF!</definedName>
    <definedName name="lijst5">#REF!</definedName>
    <definedName name="lijst5arr">#REF!</definedName>
    <definedName name="nl" hidden="1">{"tabnl1 rrn",#N/A,FALSE,"tabel 1 lftd_sexe";"tabnl2 rrn",#N/A,FALSE,"tabel 2 act";"tabnl3 rrn",#N/A,FALSE,"tabel 3 sect_stat";"tabnl4 rrn",#N/A,FALSE,"tabel 4 domicile";"tabnl5 rrn",#N/A,FALSE,"tabel 5 typ_prest";"tabnl6 rrn",#N/A,FALSE,"tabel 6 sect_dim"}</definedName>
    <definedName name="nlnl" hidden="1">{"nl (tabel 1)",#N/A,FALSE,"tabel 1 sect_lftd";"nl (tabel 2)",#N/A,FALSE,"tabel 2 act-lftd";"nl (tabel 3)",#N/A,FALSE,"tabel 3 act-sectr_T";"nl (tabel 4)",#N/A,FALSE,"tabel 4 act-sectr";"nl (tabel 5)",#N/A,FALSE,"tabel 5 act-hfdv";"nl (tabel 6)",#N/A,FALSE,"tabel 6 hfdv-lftd";"nl (tabel 7)",#N/A,FALSE,"tabel 7 act-dagl";"nl (tabel 7bis)",#N/A,FALSE,"tabel 7 act-daglbis";"nl (tabel 7ter)",#N/A,FALSE,"tabel 7 act-daglter";"nl (tabel 7quater)",#N/A,FALSE,"tabel 7 act-daglquater";"nl (tabel 8)",#N/A,FALSE,"tabel 8 typprest_act";"nl (tabel 8bis)",#N/A,FALSE,"tabel 8 typprest_act_bis";"nl (tabel 8ter)",#N/A,FALSE,"tabel 8 typprest_act_ter";"nl (tabel 9)",#N/A,FALSE,"tabel 9 act-dim";"nl (tabel 9bis)",#N/A,FALSE,"tabel 9 act-dim_bis";"nl (tabel 9ter)",#N/A,FALSE,"tabel 9 act-dim_ter";"nl (tabel 10)",#N/A,FALSE,"tabel 10 typprest_lftd";"nl (tabel 10bis)",#N/A,FALSE,"tabel 10 typprest_lftd_bis";"nl (tabel 10ter)",#N/A,FALSE,"tabel 10 typprest_lftd_ter"}</definedName>
    <definedName name="so_ge">'[2]Macro''s'!$B$9</definedName>
    <definedName name="tabel_10_waarden">#REF!</definedName>
    <definedName name="tabel_10bis_waarden">#REF!</definedName>
    <definedName name="tabel_10ter_waarden">#REF!</definedName>
    <definedName name="tabel_2_waarden">#REF!</definedName>
    <definedName name="tabel_3_waarden">#REF!</definedName>
    <definedName name="tabel_4_waarden">#REF!</definedName>
    <definedName name="tabel_5_waarden">#REF!</definedName>
    <definedName name="tabel_7_waarden">#REF!</definedName>
    <definedName name="tabel_7bis_waarden">#REF!</definedName>
    <definedName name="tabel_7quater_waarden">#REF!</definedName>
    <definedName name="tabel_7ter_waarden">#REF!</definedName>
    <definedName name="tabel_8_waarden">#REF!</definedName>
    <definedName name="tabel_8bis_waarden">#REF!</definedName>
    <definedName name="tabel_8ter_waarden">#REF!</definedName>
    <definedName name="tabel_9_waarden">#REF!</definedName>
    <definedName name="tabel_90_waarden">#REF!</definedName>
    <definedName name="tabel_90ter_waarden">#REF!</definedName>
    <definedName name="tabel_9bis_waarden">#REF!</definedName>
    <definedName name="tabel_9bisW_waarden">#REF!</definedName>
    <definedName name="tabel_9ter_waarden">#REF!</definedName>
    <definedName name="tabel_9terW_waarden">#REF!</definedName>
    <definedName name="tabel_9w_waarden">#REF!</definedName>
    <definedName name="wrn" hidden="1">{"fr (tableau 1)",#N/A,FALSE,"tabel 1 sect_lftd";"fr (tableau 2)",#N/A,FALSE,"tabel 2 act-lftd";"fr (tableau 3)",#N/A,FALSE,"tabel 3 act-sectr_T";"fr (tableau 4)",#N/A,FALSE,"tabel 4 act-sectr";"fr (tableau 5)",#N/A,FALSE,"tabel 5 act-hfdv";"fr (tableau 6)",#N/A,FALSE,"tabel 6 hfdv-lftd";"fr (tableau 7)",#N/A,FALSE,"tabel 7 act-dagl";"fr (tableau 7bis)",#N/A,FALSE,"tabel 7 act-daglbis";"fr (tableau 7ter)",#N/A,FALSE,"tabel 7 act-daglter";"fr (tableau 7quater)",#N/A,FALSE,"tabel 7 act-daglquater";"fr (tableau 8)",#N/A,FALSE,"tabel 8 typprest_act";"fr (tableau 8bis)",#N/A,FALSE,"tabel 8 typprest_act_bis";"fr (tableau 8ter)",#N/A,FALSE,"tabel 8 typprest_act_ter";"fr (tableau 9)",#N/A,FALSE,"tabel 9 act-dim";"fr (tableau 9bis)",#N/A,FALSE,"tabel 9 act-dim_bis";"fr (tableau 9ter)",#N/A,FALSE,"tabel 9 act-dim_ter";"fr (tableau 10)",#N/A,FALSE,"tabel 10 typprest_lftd";"fr (tableau 10bis)",#N/A,FALSE,"tabel 10 typprest_lftd_bis";"fr (tableau 10ter)",#N/A,FALSE,"tabel 10 typprest_lftd_ter"}</definedName>
    <definedName name="wrn.fr." hidden="1">{"fr (tableau 1)",#N/A,FALSE,"tabel 1 sect_lftd";"fr (tableau 2)",#N/A,FALSE,"tabel 2 act-lftd";"fr (tableau 3)",#N/A,FALSE,"tabel 3 act-sectr_T";"fr (tableau 4)",#N/A,FALSE,"tabel 4 act-sectr";"fr (tableau 5)",#N/A,FALSE,"tabel 5 act-hfdv";"fr (tableau 6)",#N/A,FALSE,"tabel 6 hfdv-lftd";"fr (tableau 7)",#N/A,FALSE,"tabel 7 act-dagl";"fr (tableau 7bis)",#N/A,FALSE,"tabel 7 act-daglbis";"fr (tableau 7ter)",#N/A,FALSE,"tabel 7 act-daglter";"fr (tableau 7quater)",#N/A,FALSE,"tabel 7 act-daglquater";"fr (tableau 8)",#N/A,FALSE,"tabel 8 typprest_act";"fr (tableau 8bis)",#N/A,FALSE,"tabel 8 typprest_act_bis";"fr (tableau 8ter)",#N/A,FALSE,"tabel 8 typprest_act_ter";"fr (tableau 9)",#N/A,FALSE,"tabel 9 act-dim";"fr (tableau 9bis)",#N/A,FALSE,"tabel 9 act-dim_bis";"fr (tableau 9ter)",#N/A,FALSE,"tabel 9 act-dim_ter";"fr (tableau 10)",#N/A,FALSE,"tabel 10 typprest_lftd";"fr (tableau 10bis)",#N/A,FALSE,"tabel 10 typprest_lftd_bis";"fr (tableau 10ter)",#N/A,FALSE,"tabel 10 typprest_lftd_ter"}</definedName>
    <definedName name="wrn.Frans." hidden="1">{"tabfr1 rrn",#N/A,FALSE,"tabel 1 lftd_sexe";"tabfr2 rrn",#N/A,FALSE,"tabel 2 act";"tabfr3 rrn",#N/A,FALSE,"tabel 3 sect_stat";"tabfr4 rrn",#N/A,FALSE,"tabel 4 domicile";"tabfr5 rrn",#N/A,FALSE,"tabel 5 typ_prest";"tabfr6 rrn",#N/A,FALSE,"tabel 6 sect_dim"}</definedName>
    <definedName name="wrn.Nederlands." hidden="1">{"tabnl1 rrn",#N/A,FALSE,"tabel 1 lftd_sexe";"tabnl2 rrn",#N/A,FALSE,"tabel 2 act";"tabnl3 rrn",#N/A,FALSE,"tabel 3 sect_stat";"tabnl4 rrn",#N/A,FALSE,"tabel 4 domicile";"tabnl5 rrn",#N/A,FALSE,"tabel 5 typ_prest";"tabnl6 rrn",#N/A,FALSE,"tabel 6 sect_dim"}</definedName>
    <definedName name="wrn.nl." hidden="1">{"nl (tabel 1)",#N/A,FALSE,"tabel 1 sect_lftd";"nl (tabel 2)",#N/A,FALSE,"tabel 2 act-lftd";"nl (tabel 3)",#N/A,FALSE,"tabel 3 act-sectr_T";"nl (tabel 4)",#N/A,FALSE,"tabel 4 act-sectr";"nl (tabel 5)",#N/A,FALSE,"tabel 5 act-hfdv";"nl (tabel 6)",#N/A,FALSE,"tabel 6 hfdv-lftd";"nl (tabel 7)",#N/A,FALSE,"tabel 7 act-dagl";"nl (tabel 7bis)",#N/A,FALSE,"tabel 7 act-daglbis";"nl (tabel 7ter)",#N/A,FALSE,"tabel 7 act-daglter";"nl (tabel 7quater)",#N/A,FALSE,"tabel 7 act-daglquater";"nl (tabel 8)",#N/A,FALSE,"tabel 8 typprest_act";"nl (tabel 8bis)",#N/A,FALSE,"tabel 8 typprest_act_bis";"nl (tabel 8ter)",#N/A,FALSE,"tabel 8 typprest_act_ter";"nl (tabel 9)",#N/A,FALSE,"tabel 9 act-dim";"nl (tabel 9bis)",#N/A,FALSE,"tabel 9 act-dim_bis";"nl (tabel 9ter)",#N/A,FALSE,"tabel 9 act-dim_ter";"nl (tabel 10)",#N/A,FALSE,"tabel 10 typprest_lftd";"nl (tabel 10bis)",#N/A,FALSE,"tabel 10 typprest_lftd_bis";"nl (tabel 10ter)",#N/A,FALSE,"tabel 10 typprest_lftd_ter"}</definedName>
    <definedName name="_xlnm.Print_Area" localSheetId="8">'Bijlage 2 - Pendel'!$A$1:$N$40</definedName>
    <definedName name="_xlnm.Print_Area" localSheetId="10">'Bijlage 4 - Werkg.g. 1989-2023'!$A$1:$T$52</definedName>
    <definedName name="_xlnm.Print_Area" localSheetId="11">'Bijlage 5 - Herkomst 1'!$A$1:$AA$57</definedName>
    <definedName name="_xlnm.Print_Area" localSheetId="12">'Bijlage 5 - Herkomst_Grafiek'!$A$1:$Y$42</definedName>
    <definedName name="_xlnm.Print_Area" localSheetId="3">'Grafiek 1'!$A$1:$K$55</definedName>
    <definedName name="_xlnm.Print_Area" localSheetId="5">'Grafiek 2'!$A$1:$K$40</definedName>
    <definedName name="_xlnm.Print_Area" localSheetId="0">Inhoudstafel!$A$1:$G$73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41" i="13" l="1"/>
  <c r="M41" i="13"/>
  <c r="N40" i="13"/>
  <c r="M40" i="13"/>
  <c r="N39" i="13"/>
  <c r="M39" i="13"/>
  <c r="P46" i="19" l="1"/>
  <c r="P45" i="19"/>
  <c r="P47" i="19" s="1"/>
  <c r="P44" i="19"/>
  <c r="P41" i="19"/>
  <c r="P40" i="19"/>
  <c r="P39" i="19"/>
  <c r="P36" i="19"/>
  <c r="P35" i="19"/>
  <c r="P37" i="19" s="1"/>
  <c r="P34" i="19"/>
  <c r="P31" i="19"/>
  <c r="P30" i="19"/>
  <c r="P29" i="19"/>
  <c r="P24" i="19"/>
  <c r="P23" i="19"/>
  <c r="P25" i="19" s="1"/>
  <c r="P22" i="19"/>
  <c r="P19" i="19"/>
  <c r="P18" i="19"/>
  <c r="P17" i="19"/>
  <c r="L47" i="19"/>
  <c r="K47" i="19"/>
  <c r="J47" i="19"/>
  <c r="I47" i="19"/>
  <c r="H47" i="19"/>
  <c r="G47" i="19"/>
  <c r="F47" i="19"/>
  <c r="E47" i="19"/>
  <c r="D47" i="19"/>
  <c r="C47" i="19"/>
  <c r="B47" i="19"/>
  <c r="L42" i="19"/>
  <c r="K42" i="19"/>
  <c r="J42" i="19"/>
  <c r="I42" i="19"/>
  <c r="H42" i="19"/>
  <c r="G42" i="19"/>
  <c r="F42" i="19"/>
  <c r="E42" i="19"/>
  <c r="D42" i="19"/>
  <c r="C42" i="19"/>
  <c r="B42" i="19"/>
  <c r="L37" i="19"/>
  <c r="K37" i="19"/>
  <c r="J37" i="19"/>
  <c r="I37" i="19"/>
  <c r="H37" i="19"/>
  <c r="G37" i="19"/>
  <c r="F37" i="19"/>
  <c r="E37" i="19"/>
  <c r="D37" i="19"/>
  <c r="C37" i="19"/>
  <c r="B37" i="19"/>
  <c r="P32" i="19"/>
  <c r="L32" i="19"/>
  <c r="K32" i="19"/>
  <c r="J32" i="19"/>
  <c r="I32" i="19"/>
  <c r="H32" i="19"/>
  <c r="G32" i="19"/>
  <c r="F32" i="19"/>
  <c r="E32" i="19"/>
  <c r="D32" i="19"/>
  <c r="C32" i="19"/>
  <c r="B32" i="19"/>
  <c r="L25" i="19"/>
  <c r="K25" i="19"/>
  <c r="J25" i="19"/>
  <c r="I25" i="19"/>
  <c r="H25" i="19"/>
  <c r="G25" i="19"/>
  <c r="F25" i="19"/>
  <c r="E25" i="19"/>
  <c r="D25" i="19"/>
  <c r="C25" i="19"/>
  <c r="B25" i="19"/>
  <c r="L20" i="19"/>
  <c r="K20" i="19"/>
  <c r="J20" i="19"/>
  <c r="I20" i="19"/>
  <c r="H20" i="19"/>
  <c r="G20" i="19"/>
  <c r="F20" i="19"/>
  <c r="E20" i="19"/>
  <c r="D20" i="19"/>
  <c r="C20" i="19"/>
  <c r="B20" i="19"/>
  <c r="L15" i="19"/>
  <c r="K15" i="19"/>
  <c r="J15" i="19"/>
  <c r="I15" i="19"/>
  <c r="H15" i="19"/>
  <c r="G15" i="19"/>
  <c r="F15" i="19"/>
  <c r="E15" i="19"/>
  <c r="D15" i="19"/>
  <c r="C15" i="19"/>
  <c r="B15" i="19"/>
  <c r="L10" i="19"/>
  <c r="K10" i="19"/>
  <c r="J10" i="19"/>
  <c r="I10" i="19"/>
  <c r="H10" i="19"/>
  <c r="G10" i="19"/>
  <c r="F10" i="19"/>
  <c r="E10" i="19"/>
  <c r="D10" i="19"/>
  <c r="C10" i="19"/>
  <c r="B10" i="19"/>
  <c r="P14" i="19"/>
  <c r="P13" i="19"/>
  <c r="P12" i="19"/>
  <c r="P8" i="19"/>
  <c r="P9" i="19"/>
  <c r="P7" i="19"/>
  <c r="AA54" i="18"/>
  <c r="AA53" i="18"/>
  <c r="AA52" i="18"/>
  <c r="AA48" i="18"/>
  <c r="AA47" i="18"/>
  <c r="AA46" i="18"/>
  <c r="AA42" i="18"/>
  <c r="AA41" i="18"/>
  <c r="AA40" i="18"/>
  <c r="AA36" i="18"/>
  <c r="AA35" i="18"/>
  <c r="AA34" i="18"/>
  <c r="AA25" i="18"/>
  <c r="AA24" i="18"/>
  <c r="AA23" i="18"/>
  <c r="AA19" i="18"/>
  <c r="AA18" i="18"/>
  <c r="AA17" i="18"/>
  <c r="AA13" i="18"/>
  <c r="AA12" i="18"/>
  <c r="AA11" i="18"/>
  <c r="AA7" i="18"/>
  <c r="AA6" i="18"/>
  <c r="AA5" i="18"/>
  <c r="N6" i="13"/>
  <c r="O46" i="19"/>
  <c r="N46" i="19"/>
  <c r="M46" i="19"/>
  <c r="O45" i="19"/>
  <c r="N45" i="19"/>
  <c r="M45" i="19"/>
  <c r="O44" i="19"/>
  <c r="N44" i="19"/>
  <c r="M44" i="19"/>
  <c r="O41" i="19"/>
  <c r="N41" i="19"/>
  <c r="M41" i="19"/>
  <c r="O40" i="19"/>
  <c r="N40" i="19"/>
  <c r="M40" i="19"/>
  <c r="O39" i="19"/>
  <c r="N39" i="19"/>
  <c r="M39" i="19"/>
  <c r="O36" i="19"/>
  <c r="N36" i="19"/>
  <c r="M36" i="19"/>
  <c r="O35" i="19"/>
  <c r="N35" i="19"/>
  <c r="M35" i="19"/>
  <c r="O34" i="19"/>
  <c r="N34" i="19"/>
  <c r="M34" i="19"/>
  <c r="O31" i="19"/>
  <c r="N31" i="19"/>
  <c r="M31" i="19"/>
  <c r="O30" i="19"/>
  <c r="N30" i="19"/>
  <c r="M30" i="19"/>
  <c r="O29" i="19"/>
  <c r="N29" i="19"/>
  <c r="M29" i="19"/>
  <c r="O24" i="19"/>
  <c r="N24" i="19"/>
  <c r="M24" i="19"/>
  <c r="O23" i="19"/>
  <c r="N23" i="19"/>
  <c r="M23" i="19"/>
  <c r="O22" i="19"/>
  <c r="N22" i="19"/>
  <c r="M22" i="19"/>
  <c r="O19" i="19"/>
  <c r="N19" i="19"/>
  <c r="M19" i="19"/>
  <c r="O18" i="19"/>
  <c r="N18" i="19"/>
  <c r="M18" i="19"/>
  <c r="O17" i="19"/>
  <c r="N17" i="19"/>
  <c r="M17" i="19"/>
  <c r="O12" i="19"/>
  <c r="N12" i="19"/>
  <c r="M12" i="19"/>
  <c r="O14" i="19"/>
  <c r="N14" i="19"/>
  <c r="M14" i="19"/>
  <c r="O13" i="19"/>
  <c r="N13" i="19"/>
  <c r="M13" i="19"/>
  <c r="M8" i="19"/>
  <c r="N8" i="19"/>
  <c r="O8" i="19"/>
  <c r="M9" i="19"/>
  <c r="N9" i="19"/>
  <c r="O9" i="19"/>
  <c r="M7" i="19"/>
  <c r="N7" i="19"/>
  <c r="O7" i="19"/>
  <c r="X55" i="18"/>
  <c r="W55" i="18"/>
  <c r="V55" i="18"/>
  <c r="U55" i="18"/>
  <c r="T55" i="18"/>
  <c r="S55" i="18"/>
  <c r="R55" i="18"/>
  <c r="Q55" i="18"/>
  <c r="P55" i="18"/>
  <c r="O55" i="18"/>
  <c r="N55" i="18"/>
  <c r="X49" i="18"/>
  <c r="W49" i="18"/>
  <c r="V49" i="18"/>
  <c r="U49" i="18"/>
  <c r="T49" i="18"/>
  <c r="S49" i="18"/>
  <c r="R49" i="18"/>
  <c r="Q49" i="18"/>
  <c r="P49" i="18"/>
  <c r="O49" i="18"/>
  <c r="N49" i="18"/>
  <c r="X43" i="18"/>
  <c r="W43" i="18"/>
  <c r="V43" i="18"/>
  <c r="U43" i="18"/>
  <c r="T43" i="18"/>
  <c r="S43" i="18"/>
  <c r="R43" i="18"/>
  <c r="Q43" i="18"/>
  <c r="P43" i="18"/>
  <c r="O43" i="18"/>
  <c r="N43" i="18"/>
  <c r="X37" i="18"/>
  <c r="W37" i="18"/>
  <c r="V37" i="18"/>
  <c r="U37" i="18"/>
  <c r="T37" i="18"/>
  <c r="S37" i="18"/>
  <c r="R37" i="18"/>
  <c r="Q37" i="18"/>
  <c r="P37" i="18"/>
  <c r="O37" i="18"/>
  <c r="N37" i="18"/>
  <c r="X26" i="18"/>
  <c r="W26" i="18"/>
  <c r="V26" i="18"/>
  <c r="U26" i="18"/>
  <c r="T26" i="18"/>
  <c r="S26" i="18"/>
  <c r="R26" i="18"/>
  <c r="Q26" i="18"/>
  <c r="P26" i="18"/>
  <c r="O26" i="18"/>
  <c r="N26" i="18"/>
  <c r="X20" i="18"/>
  <c r="W20" i="18"/>
  <c r="V20" i="18"/>
  <c r="U20" i="18"/>
  <c r="T20" i="18"/>
  <c r="S20" i="18"/>
  <c r="R20" i="18"/>
  <c r="Q20" i="18"/>
  <c r="P20" i="18"/>
  <c r="O20" i="18"/>
  <c r="N20" i="18"/>
  <c r="X14" i="18"/>
  <c r="W14" i="18"/>
  <c r="V14" i="18"/>
  <c r="U14" i="18"/>
  <c r="T14" i="18"/>
  <c r="S14" i="18"/>
  <c r="R14" i="18"/>
  <c r="Q14" i="18"/>
  <c r="P14" i="18"/>
  <c r="O14" i="18"/>
  <c r="N14" i="18"/>
  <c r="X8" i="18"/>
  <c r="W8" i="18"/>
  <c r="V8" i="18"/>
  <c r="U8" i="18"/>
  <c r="T8" i="18"/>
  <c r="S8" i="18"/>
  <c r="R8" i="18"/>
  <c r="Q8" i="18"/>
  <c r="P8" i="18"/>
  <c r="O8" i="18"/>
  <c r="N8" i="18"/>
  <c r="N20" i="9"/>
  <c r="O20" i="9" s="1"/>
  <c r="L20" i="9"/>
  <c r="M20" i="9" s="1"/>
  <c r="N19" i="9"/>
  <c r="O19" i="9" s="1"/>
  <c r="L19" i="9"/>
  <c r="M19" i="9" s="1"/>
  <c r="N18" i="9"/>
  <c r="O18" i="9" s="1"/>
  <c r="L18" i="9"/>
  <c r="M18" i="9" s="1"/>
  <c r="P20" i="19" l="1"/>
  <c r="P15" i="19"/>
  <c r="P10" i="19"/>
  <c r="P42" i="19"/>
  <c r="O72" i="4"/>
  <c r="N72" i="4"/>
  <c r="O71" i="4"/>
  <c r="N71" i="4"/>
  <c r="O70" i="4"/>
  <c r="N70" i="4"/>
  <c r="O69" i="4"/>
  <c r="N69" i="4"/>
  <c r="O68" i="4"/>
  <c r="N68" i="4"/>
  <c r="O67" i="4"/>
  <c r="N67" i="4"/>
  <c r="O66" i="4"/>
  <c r="N66" i="4"/>
  <c r="O65" i="4"/>
  <c r="N65" i="4"/>
  <c r="O64" i="4"/>
  <c r="N64" i="4"/>
  <c r="O60" i="4"/>
  <c r="O63" i="4"/>
  <c r="N63" i="4"/>
  <c r="O62" i="4"/>
  <c r="N62" i="4"/>
  <c r="O61" i="4"/>
  <c r="N61" i="4"/>
  <c r="N60" i="4"/>
  <c r="O59" i="4"/>
  <c r="N59" i="4"/>
  <c r="O58" i="4"/>
  <c r="N58" i="4"/>
  <c r="O57" i="4"/>
  <c r="N57" i="4"/>
  <c r="O56" i="4"/>
  <c r="N56" i="4"/>
  <c r="O55" i="4"/>
  <c r="N55" i="4"/>
  <c r="O54" i="4"/>
  <c r="N54" i="4"/>
  <c r="O53" i="4"/>
  <c r="N53" i="4"/>
  <c r="O52" i="4"/>
  <c r="N52" i="4"/>
  <c r="O51" i="4"/>
  <c r="N51" i="4"/>
  <c r="O50" i="4"/>
  <c r="N50" i="4"/>
  <c r="O49" i="4"/>
  <c r="N49" i="4"/>
  <c r="O48" i="4"/>
  <c r="N48" i="4"/>
  <c r="O47" i="4"/>
  <c r="N47" i="4"/>
  <c r="O46" i="4"/>
  <c r="N46" i="4"/>
  <c r="O45" i="4"/>
  <c r="N45" i="4"/>
  <c r="O44" i="4"/>
  <c r="N44" i="4"/>
  <c r="O43" i="4"/>
  <c r="N43" i="4"/>
  <c r="O42" i="4"/>
  <c r="N42" i="4"/>
  <c r="O41" i="4"/>
  <c r="N41" i="4"/>
  <c r="O40" i="4"/>
  <c r="N40" i="4"/>
  <c r="O39" i="4"/>
  <c r="N39" i="4"/>
  <c r="O38" i="4"/>
  <c r="N38" i="4"/>
  <c r="O37" i="4"/>
  <c r="N37" i="4"/>
  <c r="N32" i="4"/>
  <c r="M32" i="4"/>
  <c r="N31" i="4"/>
  <c r="M31" i="4"/>
  <c r="N30" i="4"/>
  <c r="M30" i="4"/>
  <c r="N29" i="4"/>
  <c r="M29" i="4"/>
  <c r="N28" i="4"/>
  <c r="M28" i="4"/>
  <c r="N27" i="4"/>
  <c r="M27" i="4"/>
  <c r="N26" i="4"/>
  <c r="M26" i="4"/>
  <c r="N25" i="4"/>
  <c r="M25" i="4"/>
  <c r="N24" i="4"/>
  <c r="M24" i="4"/>
  <c r="N23" i="4"/>
  <c r="M23" i="4"/>
  <c r="N22" i="4"/>
  <c r="M22" i="4"/>
  <c r="N21" i="4"/>
  <c r="M21" i="4"/>
  <c r="N16" i="4"/>
  <c r="M16" i="4"/>
  <c r="N15" i="4"/>
  <c r="M15" i="4"/>
  <c r="N14" i="4"/>
  <c r="M14" i="4"/>
  <c r="N13" i="4"/>
  <c r="M13" i="4"/>
  <c r="N12" i="4"/>
  <c r="M12" i="4"/>
  <c r="N11" i="4"/>
  <c r="M11" i="4"/>
  <c r="N10" i="4"/>
  <c r="M10" i="4"/>
  <c r="N9" i="4"/>
  <c r="M9" i="4"/>
  <c r="N8" i="4"/>
  <c r="M8" i="4"/>
  <c r="N7" i="4"/>
  <c r="M7" i="4"/>
  <c r="N6" i="4"/>
  <c r="M6" i="4"/>
  <c r="N5" i="4"/>
  <c r="M5" i="4"/>
  <c r="Z54" i="18" l="1"/>
  <c r="Y54" i="18"/>
  <c r="Z53" i="18"/>
  <c r="Y53" i="18"/>
  <c r="Z52" i="18"/>
  <c r="Y52" i="18"/>
  <c r="Z48" i="18"/>
  <c r="Y48" i="18"/>
  <c r="Z47" i="18"/>
  <c r="Y47" i="18"/>
  <c r="Z46" i="18"/>
  <c r="Y46" i="18"/>
  <c r="Z42" i="18"/>
  <c r="Y42" i="18"/>
  <c r="Z41" i="18"/>
  <c r="Y41" i="18"/>
  <c r="Z40" i="18"/>
  <c r="Y40" i="18"/>
  <c r="Z36" i="18"/>
  <c r="Y36" i="18"/>
  <c r="Z35" i="18"/>
  <c r="Y35" i="18"/>
  <c r="Z34" i="18"/>
  <c r="Y34" i="18"/>
  <c r="Z25" i="18"/>
  <c r="Y25" i="18"/>
  <c r="Z24" i="18"/>
  <c r="Y24" i="18"/>
  <c r="Z23" i="18"/>
  <c r="Y23" i="18"/>
  <c r="Z19" i="18"/>
  <c r="Y19" i="18"/>
  <c r="Z18" i="18"/>
  <c r="Y18" i="18"/>
  <c r="Z17" i="18"/>
  <c r="Y17" i="18"/>
  <c r="Z13" i="18"/>
  <c r="Y13" i="18"/>
  <c r="Z12" i="18"/>
  <c r="Y12" i="18"/>
  <c r="Z11" i="18"/>
  <c r="Y11" i="18"/>
  <c r="Y7" i="18"/>
  <c r="Z7" i="18"/>
  <c r="Z6" i="18"/>
  <c r="Y6" i="18"/>
  <c r="Z5" i="18"/>
  <c r="Y5" i="18"/>
  <c r="AH40" i="5"/>
  <c r="AG40" i="5"/>
  <c r="AF40" i="5"/>
  <c r="AE40" i="5"/>
  <c r="AD40" i="5"/>
  <c r="AC40" i="5"/>
  <c r="AB40" i="5"/>
  <c r="AA40" i="5"/>
  <c r="Z40" i="5"/>
  <c r="Y40" i="5"/>
  <c r="X40" i="5"/>
  <c r="AH45" i="5"/>
  <c r="AG45" i="5"/>
  <c r="AF45" i="5"/>
  <c r="AE45" i="5"/>
  <c r="AD45" i="5"/>
  <c r="AC45" i="5"/>
  <c r="AB45" i="5"/>
  <c r="AA45" i="5"/>
  <c r="Z45" i="5"/>
  <c r="Y45" i="5"/>
  <c r="X45" i="5"/>
  <c r="AH50" i="5"/>
  <c r="AG50" i="5"/>
  <c r="AF50" i="5"/>
  <c r="AE50" i="5"/>
  <c r="AD50" i="5"/>
  <c r="AC50" i="5"/>
  <c r="AB50" i="5"/>
  <c r="AA50" i="5"/>
  <c r="Z50" i="5"/>
  <c r="Y50" i="5"/>
  <c r="X50" i="5"/>
  <c r="Y35" i="5"/>
  <c r="Z35" i="5"/>
  <c r="AA35" i="5"/>
  <c r="AB35" i="5"/>
  <c r="AC35" i="5"/>
  <c r="AD35" i="5"/>
  <c r="AE35" i="5"/>
  <c r="AF35" i="5"/>
  <c r="AG35" i="5"/>
  <c r="AH35" i="5"/>
  <c r="X35" i="5"/>
  <c r="BF50" i="5"/>
  <c r="BF45" i="5"/>
  <c r="BF40" i="5"/>
  <c r="BF35" i="5"/>
  <c r="BF24" i="5"/>
  <c r="BF19" i="5"/>
  <c r="BF14" i="5"/>
  <c r="BF9" i="5"/>
  <c r="M16" i="3" l="1"/>
  <c r="L16" i="3"/>
  <c r="M10" i="3"/>
  <c r="L10" i="3"/>
  <c r="M15" i="3"/>
  <c r="L15" i="3"/>
  <c r="M14" i="3"/>
  <c r="L14" i="3"/>
  <c r="M13" i="3"/>
  <c r="L13" i="3"/>
  <c r="M12" i="3"/>
  <c r="L12" i="3"/>
  <c r="M11" i="3"/>
  <c r="L11" i="3"/>
  <c r="M9" i="3"/>
  <c r="L9" i="3"/>
  <c r="M8" i="3"/>
  <c r="L8" i="3"/>
  <c r="M7" i="3"/>
  <c r="L7" i="3"/>
  <c r="M6" i="3"/>
  <c r="L6" i="3"/>
  <c r="M5" i="3"/>
  <c r="L5" i="3"/>
  <c r="N48" i="16" l="1"/>
  <c r="M48" i="16"/>
  <c r="N47" i="16"/>
  <c r="M47" i="16"/>
  <c r="N46" i="16"/>
  <c r="M46" i="16"/>
  <c r="N45" i="16"/>
  <c r="M45" i="16"/>
  <c r="N44" i="16"/>
  <c r="M44" i="16"/>
  <c r="N43" i="16"/>
  <c r="M43" i="16"/>
  <c r="N42" i="16"/>
  <c r="M42" i="16"/>
  <c r="N41" i="16"/>
  <c r="M41" i="16"/>
  <c r="N40" i="16"/>
  <c r="M40" i="16"/>
  <c r="N39" i="16"/>
  <c r="M39" i="16"/>
  <c r="N38" i="16"/>
  <c r="M38" i="16"/>
  <c r="N37" i="16"/>
  <c r="M37" i="16"/>
  <c r="N32" i="16"/>
  <c r="M32" i="16"/>
  <c r="N31" i="16"/>
  <c r="M31" i="16"/>
  <c r="N30" i="16"/>
  <c r="M30" i="16"/>
  <c r="N29" i="16"/>
  <c r="M29" i="16"/>
  <c r="N28" i="16"/>
  <c r="M28" i="16"/>
  <c r="N27" i="16"/>
  <c r="M27" i="16"/>
  <c r="N26" i="16"/>
  <c r="M26" i="16"/>
  <c r="N25" i="16"/>
  <c r="M25" i="16"/>
  <c r="N24" i="16"/>
  <c r="M24" i="16"/>
  <c r="N23" i="16"/>
  <c r="M23" i="16"/>
  <c r="N22" i="16"/>
  <c r="M22" i="16"/>
  <c r="N21" i="16"/>
  <c r="M21" i="16"/>
  <c r="N16" i="16"/>
  <c r="M16" i="16"/>
  <c r="N15" i="16"/>
  <c r="M15" i="16"/>
  <c r="N14" i="16"/>
  <c r="M14" i="16"/>
  <c r="N13" i="16"/>
  <c r="M13" i="16"/>
  <c r="N12" i="16"/>
  <c r="M12" i="16"/>
  <c r="N11" i="16"/>
  <c r="M11" i="16"/>
  <c r="N10" i="16"/>
  <c r="M10" i="16"/>
  <c r="N9" i="16"/>
  <c r="M9" i="16"/>
  <c r="N8" i="16"/>
  <c r="M8" i="16"/>
  <c r="N7" i="16"/>
  <c r="M7" i="16"/>
  <c r="N6" i="16"/>
  <c r="M6" i="16"/>
  <c r="N5" i="16"/>
  <c r="M5" i="16"/>
  <c r="M33" i="13" l="1"/>
  <c r="N33" i="13"/>
  <c r="M30" i="13"/>
  <c r="N30" i="13"/>
  <c r="O33" i="14"/>
  <c r="N33" i="14"/>
  <c r="M33" i="14"/>
  <c r="L33" i="14"/>
  <c r="O32" i="14"/>
  <c r="N32" i="14"/>
  <c r="M32" i="14"/>
  <c r="L32" i="14"/>
  <c r="O31" i="14"/>
  <c r="N31" i="14"/>
  <c r="M31" i="14"/>
  <c r="L31" i="14"/>
  <c r="O30" i="14"/>
  <c r="N30" i="14"/>
  <c r="M30" i="14"/>
  <c r="L30" i="14"/>
  <c r="O29" i="14"/>
  <c r="N29" i="14"/>
  <c r="M29" i="14"/>
  <c r="L29" i="14"/>
  <c r="O25" i="14"/>
  <c r="N25" i="14"/>
  <c r="M25" i="14"/>
  <c r="L25" i="14"/>
  <c r="O24" i="14"/>
  <c r="N24" i="14"/>
  <c r="M24" i="14"/>
  <c r="L24" i="14"/>
  <c r="O23" i="14"/>
  <c r="N23" i="14"/>
  <c r="M23" i="14"/>
  <c r="L23" i="14"/>
  <c r="O22" i="14"/>
  <c r="N22" i="14"/>
  <c r="M22" i="14"/>
  <c r="L22" i="14"/>
  <c r="O21" i="14"/>
  <c r="N21" i="14"/>
  <c r="M21" i="14"/>
  <c r="L21" i="14"/>
  <c r="O17" i="14"/>
  <c r="N17" i="14"/>
  <c r="M17" i="14"/>
  <c r="L17" i="14"/>
  <c r="O16" i="14"/>
  <c r="N16" i="14"/>
  <c r="M16" i="14"/>
  <c r="L16" i="14"/>
  <c r="O15" i="14"/>
  <c r="N15" i="14"/>
  <c r="M15" i="14"/>
  <c r="L15" i="14"/>
  <c r="O14" i="14"/>
  <c r="N14" i="14"/>
  <c r="M14" i="14"/>
  <c r="L14" i="14"/>
  <c r="O13" i="14"/>
  <c r="N13" i="14"/>
  <c r="M13" i="14"/>
  <c r="L13" i="14"/>
  <c r="O9" i="14"/>
  <c r="N9" i="14"/>
  <c r="M9" i="14"/>
  <c r="L9" i="14"/>
  <c r="O8" i="14"/>
  <c r="N8" i="14"/>
  <c r="M8" i="14"/>
  <c r="L8" i="14"/>
  <c r="O7" i="14"/>
  <c r="N7" i="14"/>
  <c r="M7" i="14"/>
  <c r="L7" i="14"/>
  <c r="O6" i="14"/>
  <c r="N6" i="14"/>
  <c r="M6" i="14"/>
  <c r="L6" i="14"/>
  <c r="O5" i="14"/>
  <c r="N5" i="14"/>
  <c r="M5" i="14"/>
  <c r="L5" i="14"/>
  <c r="K33" i="14"/>
  <c r="K32" i="14"/>
  <c r="K31" i="14"/>
  <c r="K30" i="14"/>
  <c r="K29" i="14"/>
  <c r="N50" i="13"/>
  <c r="M50" i="13"/>
  <c r="N49" i="13"/>
  <c r="M49" i="13"/>
  <c r="N45" i="13"/>
  <c r="M45" i="13"/>
  <c r="N44" i="13"/>
  <c r="M44" i="13"/>
  <c r="N43" i="13"/>
  <c r="M43" i="13"/>
  <c r="N37" i="13"/>
  <c r="M37" i="13"/>
  <c r="N36" i="13"/>
  <c r="M36" i="13"/>
  <c r="N35" i="13"/>
  <c r="M35" i="13"/>
  <c r="N32" i="13"/>
  <c r="M32" i="13"/>
  <c r="N25" i="13"/>
  <c r="N29" i="13"/>
  <c r="M29" i="13"/>
  <c r="N27" i="13"/>
  <c r="M27" i="13"/>
  <c r="N26" i="13"/>
  <c r="M26" i="13"/>
  <c r="N23" i="13"/>
  <c r="M23" i="13"/>
  <c r="N22" i="13"/>
  <c r="M22" i="13"/>
  <c r="N21" i="13"/>
  <c r="M21" i="13"/>
  <c r="N19" i="13"/>
  <c r="M19" i="13"/>
  <c r="N18" i="13"/>
  <c r="M18" i="13"/>
  <c r="N17" i="13"/>
  <c r="M17" i="13"/>
  <c r="N15" i="13"/>
  <c r="M15" i="13"/>
  <c r="N14" i="13"/>
  <c r="M14" i="13"/>
  <c r="N13" i="13"/>
  <c r="M13" i="13"/>
  <c r="N9" i="13"/>
  <c r="M9" i="13"/>
  <c r="N8" i="13"/>
  <c r="M8" i="13"/>
  <c r="N7" i="13"/>
  <c r="M7" i="13"/>
  <c r="M6" i="13"/>
  <c r="N32" i="9"/>
  <c r="O32" i="9" s="1"/>
  <c r="L32" i="9"/>
  <c r="M32" i="9" s="1"/>
  <c r="N31" i="9"/>
  <c r="O31" i="9" s="1"/>
  <c r="L31" i="9"/>
  <c r="M31" i="9" s="1"/>
  <c r="N29" i="9"/>
  <c r="O29" i="9" s="1"/>
  <c r="L29" i="9"/>
  <c r="M29" i="9" s="1"/>
  <c r="N28" i="9"/>
  <c r="O28" i="9" s="1"/>
  <c r="L28" i="9"/>
  <c r="M28" i="9" s="1"/>
  <c r="N26" i="9"/>
  <c r="O26" i="9" s="1"/>
  <c r="L26" i="9"/>
  <c r="M26" i="9" s="1"/>
  <c r="N25" i="9"/>
  <c r="O25" i="9" s="1"/>
  <c r="L25" i="9"/>
  <c r="M25" i="9" s="1"/>
  <c r="N24" i="9"/>
  <c r="O24" i="9" s="1"/>
  <c r="L24" i="9"/>
  <c r="M24" i="9" s="1"/>
  <c r="N23" i="9"/>
  <c r="O23" i="9" s="1"/>
  <c r="L23" i="9"/>
  <c r="M23" i="9" s="1"/>
  <c r="N22" i="9"/>
  <c r="O22" i="9" s="1"/>
  <c r="L22" i="9"/>
  <c r="M22" i="9" s="1"/>
  <c r="N16" i="9"/>
  <c r="O16" i="9" s="1"/>
  <c r="L16" i="9"/>
  <c r="M16" i="9" s="1"/>
  <c r="N15" i="9"/>
  <c r="O15" i="9" s="1"/>
  <c r="L15" i="9"/>
  <c r="M15" i="9" s="1"/>
  <c r="N14" i="9"/>
  <c r="O14" i="9" s="1"/>
  <c r="L14" i="9"/>
  <c r="M14" i="9" s="1"/>
  <c r="N12" i="9"/>
  <c r="O12" i="9" s="1"/>
  <c r="L12" i="9"/>
  <c r="M12" i="9" s="1"/>
  <c r="N11" i="9"/>
  <c r="O11" i="9" s="1"/>
  <c r="L11" i="9"/>
  <c r="M11" i="9" s="1"/>
  <c r="N10" i="9"/>
  <c r="O10" i="9" s="1"/>
  <c r="L10" i="9"/>
  <c r="M10" i="9" s="1"/>
  <c r="N8" i="9"/>
  <c r="O8" i="9" s="1"/>
  <c r="L8" i="9"/>
  <c r="M8" i="9" s="1"/>
  <c r="N7" i="9"/>
  <c r="O7" i="9" s="1"/>
  <c r="L7" i="9"/>
  <c r="M7" i="9" s="1"/>
  <c r="N5" i="9"/>
  <c r="O5" i="9" s="1"/>
  <c r="M5" i="9"/>
  <c r="L5" i="9"/>
  <c r="N104" i="6"/>
  <c r="M104" i="6"/>
  <c r="N103" i="6"/>
  <c r="M103" i="6"/>
  <c r="N102" i="6"/>
  <c r="M102" i="6"/>
  <c r="N101" i="6"/>
  <c r="M101" i="6"/>
  <c r="N48" i="6"/>
  <c r="M48" i="6"/>
  <c r="N47" i="6"/>
  <c r="M47" i="6"/>
  <c r="N46" i="6"/>
  <c r="M46" i="6"/>
  <c r="N45" i="6"/>
  <c r="M45" i="6"/>
  <c r="N44" i="6"/>
  <c r="M44" i="6"/>
  <c r="N43" i="6"/>
  <c r="M43" i="6"/>
  <c r="N42" i="6"/>
  <c r="M42" i="6"/>
  <c r="N41" i="6"/>
  <c r="M41" i="6"/>
  <c r="N40" i="6"/>
  <c r="M40" i="6"/>
  <c r="N39" i="6"/>
  <c r="M39" i="6"/>
  <c r="N38" i="6"/>
  <c r="M38" i="6"/>
  <c r="N37" i="6"/>
  <c r="M37" i="6"/>
  <c r="N96" i="6"/>
  <c r="M96" i="6"/>
  <c r="N95" i="6"/>
  <c r="M95" i="6"/>
  <c r="N94" i="6"/>
  <c r="M94" i="6"/>
  <c r="N93" i="6"/>
  <c r="M93" i="6"/>
  <c r="N92" i="6"/>
  <c r="M92" i="6"/>
  <c r="N91" i="6"/>
  <c r="M91" i="6"/>
  <c r="N90" i="6"/>
  <c r="M90" i="6"/>
  <c r="N89" i="6"/>
  <c r="M89" i="6"/>
  <c r="N88" i="6"/>
  <c r="M88" i="6"/>
  <c r="N87" i="6"/>
  <c r="M87" i="6"/>
  <c r="N86" i="6"/>
  <c r="M86" i="6"/>
  <c r="N85" i="6"/>
  <c r="M85" i="6"/>
  <c r="N80" i="6"/>
  <c r="M80" i="6"/>
  <c r="N79" i="6"/>
  <c r="M79" i="6"/>
  <c r="N78" i="6"/>
  <c r="M78" i="6"/>
  <c r="N77" i="6"/>
  <c r="M77" i="6"/>
  <c r="N76" i="6"/>
  <c r="M76" i="6"/>
  <c r="N75" i="6"/>
  <c r="M75" i="6"/>
  <c r="N74" i="6"/>
  <c r="M74" i="6"/>
  <c r="N73" i="6"/>
  <c r="M73" i="6"/>
  <c r="N72" i="6"/>
  <c r="M72" i="6"/>
  <c r="N71" i="6"/>
  <c r="M71" i="6"/>
  <c r="N70" i="6"/>
  <c r="M70" i="6"/>
  <c r="N69" i="6"/>
  <c r="M69" i="6"/>
  <c r="N64" i="6"/>
  <c r="M64" i="6"/>
  <c r="N63" i="6"/>
  <c r="M63" i="6"/>
  <c r="N62" i="6"/>
  <c r="M62" i="6"/>
  <c r="N61" i="6"/>
  <c r="M61" i="6"/>
  <c r="N60" i="6"/>
  <c r="M60" i="6"/>
  <c r="N59" i="6"/>
  <c r="M59" i="6"/>
  <c r="N58" i="6"/>
  <c r="M58" i="6"/>
  <c r="N57" i="6"/>
  <c r="M57" i="6"/>
  <c r="N56" i="6"/>
  <c r="M56" i="6"/>
  <c r="N55" i="6"/>
  <c r="M55" i="6"/>
  <c r="N54" i="6"/>
  <c r="M54" i="6"/>
  <c r="N53" i="6"/>
  <c r="M53" i="6"/>
  <c r="N32" i="6"/>
  <c r="M32" i="6"/>
  <c r="N31" i="6"/>
  <c r="M31" i="6"/>
  <c r="N30" i="6"/>
  <c r="M30" i="6"/>
  <c r="N29" i="6"/>
  <c r="M29" i="6"/>
  <c r="N28" i="6"/>
  <c r="M28" i="6"/>
  <c r="N27" i="6"/>
  <c r="M27" i="6"/>
  <c r="N26" i="6"/>
  <c r="M26" i="6"/>
  <c r="N25" i="6"/>
  <c r="M25" i="6"/>
  <c r="N24" i="6"/>
  <c r="M24" i="6"/>
  <c r="N23" i="6"/>
  <c r="M23" i="6"/>
  <c r="N22" i="6"/>
  <c r="M22" i="6"/>
  <c r="N21" i="6"/>
  <c r="M21" i="6"/>
  <c r="N16" i="6"/>
  <c r="M16" i="6"/>
  <c r="N15" i="6"/>
  <c r="M15" i="6"/>
  <c r="N14" i="6"/>
  <c r="M14" i="6"/>
  <c r="N13" i="6"/>
  <c r="M13" i="6"/>
  <c r="N12" i="6"/>
  <c r="M12" i="6"/>
  <c r="N11" i="6"/>
  <c r="M11" i="6"/>
  <c r="N10" i="6"/>
  <c r="M10" i="6"/>
  <c r="N9" i="6"/>
  <c r="M9" i="6"/>
  <c r="N8" i="6"/>
  <c r="M8" i="6"/>
  <c r="N7" i="6"/>
  <c r="M7" i="6"/>
  <c r="N6" i="6"/>
  <c r="M6" i="6"/>
  <c r="N5" i="6"/>
  <c r="M5" i="6"/>
  <c r="M25" i="13" l="1"/>
  <c r="I48" i="16"/>
  <c r="I47" i="16"/>
  <c r="I46" i="16"/>
  <c r="I32" i="16"/>
  <c r="I31" i="16"/>
  <c r="I30" i="16"/>
  <c r="J33" i="14"/>
  <c r="J32" i="14"/>
  <c r="I32" i="14"/>
  <c r="H32" i="14"/>
  <c r="J31" i="14"/>
  <c r="I31" i="14"/>
  <c r="H31" i="14"/>
  <c r="J30" i="14"/>
  <c r="I30" i="14"/>
  <c r="J29" i="14"/>
  <c r="I29" i="14"/>
  <c r="H29" i="14"/>
  <c r="I25" i="14"/>
  <c r="H22" i="14"/>
  <c r="H25" i="14" s="1"/>
  <c r="I17" i="14"/>
  <c r="H14" i="14"/>
  <c r="H30" i="14" s="1"/>
  <c r="I9" i="14"/>
  <c r="BE50" i="5"/>
  <c r="BE45" i="5"/>
  <c r="BE40" i="5"/>
  <c r="BE35" i="5"/>
  <c r="BE24" i="5"/>
  <c r="BD24" i="5"/>
  <c r="BE19" i="5"/>
  <c r="BD19" i="5"/>
  <c r="BE14" i="5"/>
  <c r="BD14" i="5"/>
  <c r="BE9" i="5"/>
  <c r="BD9" i="5"/>
  <c r="BC24" i="5"/>
  <c r="BC19" i="5"/>
  <c r="BC14" i="5"/>
  <c r="BC9" i="5"/>
  <c r="BA24" i="5"/>
  <c r="BA19" i="5"/>
  <c r="BA14" i="5"/>
  <c r="BA9" i="5"/>
  <c r="X9" i="5"/>
  <c r="Y9" i="5"/>
  <c r="Z9" i="5"/>
  <c r="AA9" i="5"/>
  <c r="AS9" i="5"/>
  <c r="AT9" i="5"/>
  <c r="AV9" i="5"/>
  <c r="AW9" i="5"/>
  <c r="AX9" i="5"/>
  <c r="AY9" i="5"/>
  <c r="AZ9" i="5"/>
  <c r="X14" i="5"/>
  <c r="Y14" i="5"/>
  <c r="Z14" i="5"/>
  <c r="AA14" i="5"/>
  <c r="AS14" i="5"/>
  <c r="AT14" i="5"/>
  <c r="AV14" i="5"/>
  <c r="AW14" i="5"/>
  <c r="AX14" i="5"/>
  <c r="AY14" i="5"/>
  <c r="AZ14" i="5"/>
  <c r="X19" i="5"/>
  <c r="Y19" i="5"/>
  <c r="Z19" i="5"/>
  <c r="AA19" i="5"/>
  <c r="AS19" i="5"/>
  <c r="AT19" i="5"/>
  <c r="AU19" i="5"/>
  <c r="AV19" i="5"/>
  <c r="AW19" i="5"/>
  <c r="AX19" i="5"/>
  <c r="AY19" i="5"/>
  <c r="AZ19" i="5"/>
  <c r="X24" i="5"/>
  <c r="Y24" i="5"/>
  <c r="Z24" i="5"/>
  <c r="AA24" i="5"/>
  <c r="AS24" i="5"/>
  <c r="AT24" i="5"/>
  <c r="AV24" i="5"/>
  <c r="AW24" i="5"/>
  <c r="AX24" i="5"/>
  <c r="AY24" i="5"/>
  <c r="AZ24" i="5"/>
  <c r="I33" i="14" l="1"/>
  <c r="H17" i="14"/>
  <c r="H33" i="14"/>
</calcChain>
</file>

<file path=xl/sharedStrings.xml><?xml version="1.0" encoding="utf-8"?>
<sst xmlns="http://schemas.openxmlformats.org/spreadsheetml/2006/main" count="730" uniqueCount="195">
  <si>
    <t>T</t>
  </si>
  <si>
    <t>%</t>
  </si>
  <si>
    <t>20-64 ans</t>
  </si>
  <si>
    <t>view.brussels</t>
  </si>
  <si>
    <t>Var. 2022-2023</t>
  </si>
  <si>
    <t>Var. 2018-2023</t>
  </si>
  <si>
    <t>Variation
 2022-2023</t>
  </si>
  <si>
    <t>Variation
 2018-2023</t>
  </si>
  <si>
    <t>Variation
 2013-2023</t>
  </si>
  <si>
    <t>Moyenne 2022-2023</t>
  </si>
  <si>
    <t>Mannen</t>
  </si>
  <si>
    <t>Vrouwen</t>
  </si>
  <si>
    <t>Totaal</t>
  </si>
  <si>
    <t>Belangrijkste resultaten uit de gegevens van de nieuwe EAK voor het jaar 2023</t>
  </si>
  <si>
    <t>April 2024</t>
  </si>
  <si>
    <t>Lijst van beschikbare tabellen en grafieken</t>
  </si>
  <si>
    <t>Tabellen</t>
  </si>
  <si>
    <t>Tabel 1 : Evolutie van de werkgelegenheidsgraad (15 tot 64 jaar) per geslacht en per gewest</t>
  </si>
  <si>
    <t>Tabel 2: Evolutie van de werkgelegenheidsgraad (20 tot 64 jaar) per geslacht en per gewest</t>
  </si>
  <si>
    <t>Tabel 3 : Evolutie van de  werkende beroepsbevolking (15 tot 64 jaar) per geslacht en per gewest</t>
  </si>
  <si>
    <t xml:space="preserve">Tabel 4 : Evolutie van de werkloosheidsgraad per geslacht en per gewest </t>
  </si>
  <si>
    <t>Tabel 5 : Evolutie van de jongerenwerkloosheidsgraad (&lt; 25 jaar) per geslacht en per gewest</t>
  </si>
  <si>
    <t>Tabel 6 : Evolutie van het percentage NEET voor 15-24 jarigen per geslacht en per gewest</t>
  </si>
  <si>
    <t>Tabel 7 : Evolutie van de interne werkgelegenheid per gewest</t>
  </si>
  <si>
    <t>Tabel 8. Evolutie van de Brusselse werkenden (15 jaar en +) volgens de algemene kenmerken</t>
  </si>
  <si>
    <t>Tabel 9. Evolutie van de werkgelegenheidsgraad volgens de beschikbare algemene kenmerken</t>
  </si>
  <si>
    <t>Tabel 10. Evolutie van de werkgelegenheid (15 jaar en +) per contracttype en volgens woonplaats</t>
  </si>
  <si>
    <t>Grafieken</t>
  </si>
  <si>
    <t>Grafiek 1. Evolutie van de Brusselse werkende beroepsbevolking volgens de algemene kenmerken</t>
  </si>
  <si>
    <t>Grafiek 2. Evolutie van de tewerkstelling per contracttype en volgens woonplaats</t>
  </si>
  <si>
    <t>Grafiek 3 : Evolutie van de inkomende en uitgaande pendelgraad richting Vlaanderen en Wallonië</t>
  </si>
  <si>
    <t>Grafiek 4 : Werkgelegenheidsgraad van de bevolking van 15 tot 64 jaar per geslacht in het Brussels Hoofdstedelijk Gewest</t>
  </si>
  <si>
    <t>Grafiek 5 : Werkgelegenheidsgraad van de bevolking van 20 tot 64 jaar per geslacht in het Brussels Hoofdstedelijk Gewest</t>
  </si>
  <si>
    <t>Grafiek 6: Werkgelegenheidsgraad (20-64 jaar) volgens herkomst in het Brussels Hoofdstedelijk Gewest</t>
  </si>
  <si>
    <t>Grafiek 7: Werkloosheidsgraad volgens herkomst voor het Brussels Hoofdstedelijk Gewest</t>
  </si>
  <si>
    <t>Grafiek 8: Werkloosheidsgraad (20-64 jaar) per gewest en herkomst</t>
  </si>
  <si>
    <t>Grafiek 9: Werkgelegenheidsgraad (20-64-jaar) volgens herkomst en geslacht - Brussels Hoofdstedelijk Gewest</t>
  </si>
  <si>
    <t>Grafiek 10: Werkloosheidsgraad per herkomst en geslacht - Brussels Hoofdstedelijk Gewest</t>
  </si>
  <si>
    <t>Bijlagen</t>
  </si>
  <si>
    <t>Tabel A1 : Evolutie van de bevolking op beroepsactieve leeftijd (15 tot 64 jaar) - Totaal per geslacht en per gewest</t>
  </si>
  <si>
    <t>Tabel A2 : Evolutie van de inactieve bevolking op beroepsactieve leeftijd (15 tot 64 jaar) per geslacht en per gewest</t>
  </si>
  <si>
    <t>Tabel A3 : Evolutie van de bevolking in werkloosheid (IAB) per geslacht en per gewest</t>
  </si>
  <si>
    <t>Tabel A4 : Evolutie van de inkomende en uitgaande pendel richting Vlaanderen en Wallonië</t>
  </si>
  <si>
    <t>Tabel A5 : Evolutie van deeltijds werk als aandeel van het werk in loondienst (15 tot 64 jaar) per geslacht en per gewest</t>
  </si>
  <si>
    <t>Tabel A6 : Tijdelijk werk als aandeel van het werk in loondienst (15 jaar en +) per geslacht en per gewest</t>
  </si>
  <si>
    <t>Tabel A7 : Loontrekkenden, contract van onbepaalde duur of tijdelijk contract (15 jaar en +) per geslacht en per gewest</t>
  </si>
  <si>
    <t xml:space="preserve">Tabel A8 : Werkgelegenheidsgraad van de bevolking van 15 tot 64 jaar per geslacht en per gewest </t>
  </si>
  <si>
    <t>Tabel A9 : Werkgelegenheidsgraad van de bevolking van 20 tot 64 jaar per geslacht en gewest</t>
  </si>
  <si>
    <t>Tabel A10 : Werkgelegenheidsgraad (20-64 jaar) per gewest en herkomst</t>
  </si>
  <si>
    <t>Tabel A11 : Werkloosheidsgraad per gewest en herkomst</t>
  </si>
  <si>
    <t>Tabel A12 : Werkgelegenheidsgraad (20-64 jaar) volgens herkomst en geslacht voor het Brussels Hoofdstedelijk Gewest</t>
  </si>
  <si>
    <t>Methodologische opmerking</t>
  </si>
  <si>
    <t>De cijfers van de EAK zijn schattingen op basis van een steekproefonderzoek. Ze zijn gebaseerd op een effectieve steekproef van ongeveer 108.500 mensen tussen 15 en 89 jaar. Dit zijn ongeveer 54.500 respondenten in Vlaanderen, 40.500 in Wallonië en 13.500 in Brussel.</t>
  </si>
  <si>
    <t>Bij een steekproefonderzoek worden de resultaten van de steekproef gebruikt om waarden voor de totale populatie (= de populatie in statistische zin) te schatten. Aangezien dit een schatting is, moet er rekening worden gehouden met een bepaalde mate van onzekerheid.</t>
  </si>
  <si>
    <t xml:space="preserve">Voor het Brusselse Gewest bijvoorbeeld wordt de werkgelegenheidsgraad voor 20-64-jarigen geschat op 66,5% voor 2023 (het betrouwbaarheidsinterval ligt tussen 65,1% en 68,0%). De werkloosheidsgraad wordt geschat op 10,7% (het betrouwbaarheidsinterval ligt tussen 9,5% en 12,0%).	</t>
  </si>
  <si>
    <t>De enquête is op Europees niveau geharmoniseerd. De gebruikte definities van werkgelegenheid en werkloosheid (zie tabblad 'documentatie') zijn die van het Internationaal Arbeidsbureau (IAO), waardoor de internationale vergelijkbaarheid van de resultaten wordt gegarandeerd.</t>
  </si>
  <si>
    <t>Opmerkingen betreffende de breuken in de resultaten :</t>
  </si>
  <si>
    <t>2017 : Breuk in de resultaten wegens een grondige hervorming van de enquête naar de arbeidskrachten</t>
  </si>
  <si>
    <t>2021 : Breuk in de resultaten wegens de herziening van de vragenlijst en de wijziging van de IAB-definities van werkloosheid en werkgelegenheid</t>
  </si>
  <si>
    <t xml:space="preserve">Meer gedetailleerde methodologische uitleg is te vinden op de website van Statbel. 
https://statbel.fgov.be/fr/themes/emploi-formation/marche-du-travail/emploi-et-chomage#documents					</t>
  </si>
  <si>
    <t>Onlangs werd de demografische variabele over de herkomstnationaliteit toegevoegd aan de enquete naar de arbeidskrachten (EAK). Deze nieuwe variabele geeft meer informatie over de diversiteit van de Belgische bevolking. Deze variabele werd geïntegreerd in verschillende tabellen/grafieken om de evolutie van werkgelegenheid en werkloosheid volgens herkomst te onderzoeken (cf. tabellen 8, 9, A10, A11 en A12 alsook grafieken 1, 6, 7 en 8).</t>
  </si>
  <si>
    <t>https://statbel.fgov.be/nl/nieuws/arbeidsmarktsituatie-volgens-herkomst-nationaliteit</t>
  </si>
  <si>
    <t>Tabel 1 : Evolutie van de werkgelegenheidsgraad (15 tot 64 jaar) per geslacht en per gewest (2014-2023)</t>
  </si>
  <si>
    <t>Brussels Hoofdstedelijk Gewest</t>
  </si>
  <si>
    <t>Vlaams Gewest</t>
  </si>
  <si>
    <t>Waals Gewest</t>
  </si>
  <si>
    <t>België</t>
  </si>
  <si>
    <t>M</t>
  </si>
  <si>
    <t>V</t>
  </si>
  <si>
    <t>Bronnen: FOD Economie - Statbel (EAK), berekeningen view.brussels</t>
  </si>
  <si>
    <t>Tabel 2: Evolutie van de werkgelegenheidsgraad (20 tot 64 jaar) per geslacht en per gewest (2014-2023)</t>
  </si>
  <si>
    <t>Brussels H. Gewest</t>
  </si>
  <si>
    <t>Tabel 3 : Evolutie van de werkende beroepsbevolking (15 tot 64 jaar) per geslacht en per gewest (2014-2023)</t>
  </si>
  <si>
    <t>Tabel 4 : Evolutie van de werkloosheidsgraad per geslacht en per gewest (2014-2023)</t>
  </si>
  <si>
    <t>Tabel 5 : Evolutie van de jongerenwerkloosheidsgraad (&lt; 25 jaar) per geslacht en per gewest (2014-2023)</t>
  </si>
  <si>
    <t>Tabel 6 : Evolutie van het percentage NEET voor 15-24 jarigen per geslacht en per gewest (2014-2023)</t>
  </si>
  <si>
    <t>Tabel 7 : Evolutie van de interne werkgelegenheid per gewest (2014-2023)</t>
  </si>
  <si>
    <t xml:space="preserve">Tabel 8. Evolutie van de Brusselse werkenden (15 jaar en +) volgens de algemene kenmerken		</t>
  </si>
  <si>
    <t>Totale werkende beroepsbevolking</t>
  </si>
  <si>
    <t>Geslacht</t>
  </si>
  <si>
    <t>Leeftijdsklasse</t>
  </si>
  <si>
    <t>Van 15 tot 29 jaar</t>
  </si>
  <si>
    <t>Van 30 tot 49 jaar</t>
  </si>
  <si>
    <t>50 jaar en +</t>
  </si>
  <si>
    <t>Studieniveau</t>
  </si>
  <si>
    <t>Laag</t>
  </si>
  <si>
    <t>Midden</t>
  </si>
  <si>
    <t>Hoog</t>
  </si>
  <si>
    <t>Herkomst</t>
  </si>
  <si>
    <t>Belg</t>
  </si>
  <si>
    <t>EU</t>
  </si>
  <si>
    <t>Niet-EU</t>
  </si>
  <si>
    <t>Plaats tewerkstelling</t>
  </si>
  <si>
    <t>Brusselaars in BHG</t>
  </si>
  <si>
    <t>Brusselaars naar Vlaanderen</t>
  </si>
  <si>
    <t>Brusselaars naar Wallonië</t>
  </si>
  <si>
    <t>Brusselaars naar buitenland</t>
  </si>
  <si>
    <t>Loontrekkenden</t>
  </si>
  <si>
    <t>Vast en tijdelijk contract</t>
  </si>
  <si>
    <t>Vast contract</t>
  </si>
  <si>
    <t>Tijdelijk contract</t>
  </si>
  <si>
    <t>Arbeidsregime*</t>
  </si>
  <si>
    <t>Voltijds</t>
  </si>
  <si>
    <t>Deeltijds</t>
  </si>
  <si>
    <t>*Uitgezonderd PWA-contract en occasioneel werk 2014-2016</t>
  </si>
  <si>
    <t>Variatie 2022-2023</t>
  </si>
  <si>
    <t>Variatie 2018-2023</t>
  </si>
  <si>
    <t>in aantal</t>
  </si>
  <si>
    <t>Type tewerkstelling</t>
  </si>
  <si>
    <t>Arbeidsregime</t>
  </si>
  <si>
    <t>Totale tewerkstelling</t>
  </si>
  <si>
    <t>Brutocijfers - grafiek</t>
  </si>
  <si>
    <t>Gewestelijke vergelijking</t>
  </si>
  <si>
    <t>Brussels Gewest</t>
  </si>
  <si>
    <t>Variatie
 2022-2023</t>
  </si>
  <si>
    <t>Variatie
 2018-2023</t>
  </si>
  <si>
    <t>Werkgelegenheidsgraad van de Brusselse beroepsbevolking</t>
  </si>
  <si>
    <t>20-64 jaar</t>
  </si>
  <si>
    <t>15-64 jaar</t>
  </si>
  <si>
    <t>15-24 jaar</t>
  </si>
  <si>
    <t>25-49 jaar</t>
  </si>
  <si>
    <t>50-64 jaar</t>
  </si>
  <si>
    <t>25-54 jaar</t>
  </si>
  <si>
    <t>55-64 jaar</t>
  </si>
  <si>
    <t>Uitgezonderd student</t>
  </si>
  <si>
    <t>15-29 jaar</t>
  </si>
  <si>
    <t>Laaggeschoold</t>
  </si>
  <si>
    <t>Totaal (20-64 jaar)</t>
  </si>
  <si>
    <t>Middengeschoold</t>
  </si>
  <si>
    <t>Hooggeschoold</t>
  </si>
  <si>
    <t>Belgische nationaliteit</t>
  </si>
  <si>
    <t>Europese nationaliteit</t>
  </si>
  <si>
    <t>Niet-EU nationaliteit</t>
  </si>
  <si>
    <t>Herkomst belg</t>
  </si>
  <si>
    <t>Herkomst EU</t>
  </si>
  <si>
    <t>Herkomst niet-EU</t>
  </si>
  <si>
    <t>Werkgelegenheidsgraad (20-64 jaar) van personen met een functiebeperking, ongeschiktheid of ziekte</t>
  </si>
  <si>
    <t>Bronnen : FOD Economie - Statbel (EAK), Steunpunt, berekeningen view.brussels</t>
  </si>
  <si>
    <t>Tabel 10. Evolutie van de tewerkstelling (15 jaar en +) per contracttype en volgens woonplaats</t>
  </si>
  <si>
    <t>Actieve beroepsbevolking</t>
  </si>
  <si>
    <t>1. Loontrekkenden</t>
  </si>
  <si>
    <t>1.1. Vast contract</t>
  </si>
  <si>
    <t>1.2. Tijdelijk contract</t>
  </si>
  <si>
    <t>2. Niet-loontrekkenden</t>
  </si>
  <si>
    <t>Bron: FOD Economie - Statbel (EAK), berekeningen view.brussels</t>
  </si>
  <si>
    <t>Bruto cijfers - grafiek</t>
  </si>
  <si>
    <t>Vaste arbeid in loondienst</t>
  </si>
  <si>
    <t>Tijdelijke arbeid in loondienst</t>
  </si>
  <si>
    <t>Niet-loontrekkenden</t>
  </si>
  <si>
    <t>Bijlage 1 - Aanvullingen</t>
  </si>
  <si>
    <t>Tabel A1 : Evolutie van de bevolking op beroepsactieve leeftijd (15 tot 64 jaar) - Totaal per geslacht en per gewest (2014-2023)</t>
  </si>
  <si>
    <t>Tabel A2 : Evolutie van de inactieve bevolking op beroepsactieve leeftijd (15 tot 64 jaar) per geslacht en per gewest (2014-2023)</t>
  </si>
  <si>
    <t>Tabel A3 : Evolutie van de bevolking in werkloosheid (IAB) per geslacht en per gewest (2014-2023)</t>
  </si>
  <si>
    <t>Bijlage 2 - Pendel</t>
  </si>
  <si>
    <t>Tabel A4 : Evolutie van de inkomende en uitgaande pendel (2014-2023)</t>
  </si>
  <si>
    <t>Vlaanderen naar BHG</t>
  </si>
  <si>
    <t>Wallonië naar BHG</t>
  </si>
  <si>
    <t>Interne werkgelegenheid BHG</t>
  </si>
  <si>
    <t>Inkomend pendelverkeer</t>
  </si>
  <si>
    <t>Inkomende pendelgraad</t>
  </si>
  <si>
    <t>BHG naar Vlaanderen</t>
  </si>
  <si>
    <t>BHG naar Wallonië</t>
  </si>
  <si>
    <t>BHG naar het buitenland</t>
  </si>
  <si>
    <t>Brusselse werkende beroepsbevolking</t>
  </si>
  <si>
    <t>Uitgaand pendelverkeer (uitgezonderd buitenland)</t>
  </si>
  <si>
    <t>Uitgaande pendelgraad</t>
  </si>
  <si>
    <t>Bijlage 3 - Arbeidskwaliteit</t>
  </si>
  <si>
    <t>Tabel A5 : Evolutie van deeltijds werk als aandeel van het werk in loondienst (15 tot 64 jaar) per geslacht en per gewest (2014-2023)</t>
  </si>
  <si>
    <t>Tabel A6 : Tijdelijk werk als aandeel van het werk in loondienst (15 jaar en +) per geslacht en per gewest (2014-2023)</t>
  </si>
  <si>
    <t>Tabel A7 : Loontrekkenden, contract van onbepaalde duur of tijdelijk contract (15 jaar en +) per geslacht en per gewest (2014-2023)</t>
  </si>
  <si>
    <t xml:space="preserve">Bijlage 4 </t>
  </si>
  <si>
    <t>Grafiek 4 : Werkgelegenheidsgraad van de bevolking van 15 tot 64 jaar per geslacht in het Brussels Hoofdstedelijk Gewest (1989-2023)</t>
  </si>
  <si>
    <t>Grafiek 5 : Werkgelegenheidsgraad van de bevolking van 20 tot 64 jaar per geslacht in het Brussels Hoofdstedelijk Gewest (1989-2023)</t>
  </si>
  <si>
    <t>Tabel A8 : Werkgelegenheidsgraad van de bevolking van 15 tot 64 jaar per geslacht en per gewest (1989-2023)</t>
  </si>
  <si>
    <t>Genderkloof</t>
  </si>
  <si>
    <t>Tabel A9 : Werkgelegenheidsgraad van de bevolking van 20 tot 64 jaar per geslacht en gewest (1989-2023)</t>
  </si>
  <si>
    <t>Bijlage 5</t>
  </si>
  <si>
    <t>Grafiek 6 : Werkgelegenheidsgraad (20-64 jaar) volgens herkomst in het Brussels Hoofdstedelijk Gewest (2013-2023)</t>
  </si>
  <si>
    <t>Grafiek 7: Werkloosheidsgraad volgens herkomst voor het Brussels Hoofdstedelijk Gewest (2013-2023)</t>
  </si>
  <si>
    <t>Tabel A10 : Werkgelegenheidsgraad (20-64 jaar) per gewest en herkomst (2013-2023)</t>
  </si>
  <si>
    <t>Verschil Belg- Niet-EU</t>
  </si>
  <si>
    <t>Tabel A11 : Werkloosheidsgraad per gewest en herkomst (2013-2023)</t>
  </si>
  <si>
    <t>Variatie
 2013-2023</t>
  </si>
  <si>
    <t>Grafiek 8 : Werkloosheidsgraad (20-64 jarigen) per gewest en herkomst</t>
  </si>
  <si>
    <t>Werkgelegenheidsgraad (20 tot 64 jaar) per gewest en herkomst (2013-2023)</t>
  </si>
  <si>
    <t>Belgische herkomst</t>
  </si>
  <si>
    <t>BHG</t>
  </si>
  <si>
    <t>VG</t>
  </si>
  <si>
    <t>WG</t>
  </si>
  <si>
    <t>Tabel A12: Werkgelegenheidsgraad (20-64 jaar) en werkloosheidsgraad volgens herkomst en geslacht voor het Brussels Hoofdstedelijk Gewest</t>
  </si>
  <si>
    <t>Verschil M-V</t>
  </si>
  <si>
    <t>EU herkomst</t>
  </si>
  <si>
    <t>Niet-EU herkomst</t>
  </si>
  <si>
    <t>Werkgelegenheidsgraad (20 -64 jaar)</t>
  </si>
  <si>
    <t>Werkloosheidsgraad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</si>
</sst>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_ * #,##0.00_ ;_ * \-#,##0.00_ ;_ * &quot;-&quot;??_ ;_ @_ "/>
    <numFmt numFmtId="165" formatCode="0.0"/>
    <numFmt numFmtId="166" formatCode="0.0%"/>
    <numFmt numFmtId="167" formatCode="0.0\ "/>
    <numFmt numFmtId="168" formatCode="0\ "/>
    <numFmt numFmtId="169" formatCode="[Red][&lt;5000]#,##0;[Black][&gt;=5000]#,##0"/>
    <numFmt numFmtId="170" formatCode="_ * #,##0_ ;_ * \-#,##0_ ;_ * &quot;-&quot;??_ ;_ @_ "/>
    <numFmt numFmtId="171" formatCode="_ * \+#,##0_ ;_ * \-#,##0_ ;_ * &quot;-&quot;??_ ;_ @_ "/>
    <numFmt numFmtId="172" formatCode="\+0.0%;\-0.0%"/>
    <numFmt numFmtId="173" formatCode="#,##\+\ 0.0;\-\ 0.0"/>
    <numFmt numFmtId="174" formatCode="_-* #,##0_-;\-* #,##0_-;_-* &quot;-&quot;??_-;_-@_-"/>
    <numFmt numFmtId="175" formatCode="#,##0.0"/>
    <numFmt numFmtId="176" formatCode="##,#\+\ 00.0;\-\ 00.0"/>
  </numFmts>
  <fonts count="62">
    <font>
      <sz val="11"/>
      <color theme="1"/>
      <name val="Baton Turbo"/>
      <family val="2"/>
      <scheme val="minor"/>
    </font>
    <font>
      <sz val="11"/>
      <name val="Baton Turbo"/>
      <family val="2"/>
      <scheme val="minor"/>
    </font>
    <font>
      <sz val="11"/>
      <color theme="1"/>
      <name val="Baton Turbo"/>
      <family val="2"/>
      <scheme val="minor"/>
    </font>
    <font>
      <b/>
      <sz val="11"/>
      <color theme="1"/>
      <name val="Baton Turbo"/>
      <family val="2"/>
      <scheme val="minor"/>
    </font>
    <font>
      <b/>
      <sz val="11"/>
      <name val="Baton Turbo"/>
      <family val="2"/>
      <scheme val="minor"/>
    </font>
    <font>
      <sz val="9"/>
      <color theme="1"/>
      <name val="Baton Turbo"/>
      <family val="2"/>
      <scheme val="minor"/>
    </font>
    <font>
      <sz val="10"/>
      <color theme="1"/>
      <name val="Baton Turbo"/>
      <family val="2"/>
      <scheme val="minor"/>
    </font>
    <font>
      <i/>
      <sz val="9"/>
      <name val="Baton Turbo"/>
      <family val="2"/>
      <scheme val="minor"/>
    </font>
    <font>
      <i/>
      <sz val="9"/>
      <color theme="1"/>
      <name val="Baton Turbo"/>
      <family val="2"/>
      <scheme val="minor"/>
    </font>
    <font>
      <sz val="9"/>
      <name val="Baton Turbo"/>
      <family val="2"/>
      <scheme val="minor"/>
    </font>
    <font>
      <b/>
      <sz val="9"/>
      <name val="Baton Turbo"/>
      <family val="2"/>
      <scheme val="minor"/>
    </font>
    <font>
      <sz val="10"/>
      <name val="Baton Turbo"/>
      <family val="2"/>
      <scheme val="minor"/>
    </font>
    <font>
      <b/>
      <sz val="10"/>
      <name val="Baton Turbo"/>
      <family val="2"/>
      <scheme val="minor"/>
    </font>
    <font>
      <b/>
      <sz val="10"/>
      <color theme="1"/>
      <name val="Baton Turbo"/>
      <family val="2"/>
      <scheme val="minor"/>
    </font>
    <font>
      <sz val="10"/>
      <name val="Arial"/>
      <family val="2"/>
    </font>
    <font>
      <sz val="10"/>
      <color indexed="62"/>
      <name val="Arial"/>
      <family val="2"/>
    </font>
    <font>
      <i/>
      <sz val="10"/>
      <color indexed="62"/>
      <name val="Arial"/>
      <family val="2"/>
    </font>
    <font>
      <sz val="9"/>
      <name val="Adobe Garamond Pro"/>
      <family val="1"/>
    </font>
    <font>
      <b/>
      <sz val="10"/>
      <color indexed="62"/>
      <name val="Arial"/>
      <family val="2"/>
    </font>
    <font>
      <sz val="7"/>
      <color indexed="62"/>
      <name val="Arial"/>
      <family val="2"/>
    </font>
    <font>
      <b/>
      <i/>
      <sz val="8"/>
      <color indexed="62"/>
      <name val="Arial"/>
      <family val="2"/>
    </font>
    <font>
      <i/>
      <sz val="8"/>
      <color indexed="62"/>
      <name val="Arial"/>
      <family val="2"/>
    </font>
    <font>
      <sz val="8"/>
      <color indexed="62"/>
      <name val="Arial"/>
      <family val="2"/>
    </font>
    <font>
      <b/>
      <sz val="9"/>
      <color indexed="62"/>
      <name val="Arial"/>
      <family val="2"/>
    </font>
    <font>
      <b/>
      <sz val="8"/>
      <color indexed="62"/>
      <name val="Arial"/>
      <family val="2"/>
    </font>
    <font>
      <b/>
      <sz val="12"/>
      <name val="Baton Turbo"/>
      <family val="2"/>
      <scheme val="minor"/>
    </font>
    <font>
      <sz val="10"/>
      <color theme="1"/>
      <name val="Arial"/>
      <family val="2"/>
    </font>
    <font>
      <b/>
      <sz val="10"/>
      <color indexed="8"/>
      <name val="Baton Turbo"/>
      <family val="2"/>
      <scheme val="minor"/>
    </font>
    <font>
      <sz val="10"/>
      <color indexed="8"/>
      <name val="Baton Turbo"/>
      <family val="2"/>
      <scheme val="minor"/>
    </font>
    <font>
      <b/>
      <sz val="12"/>
      <name val="Arial"/>
      <family val="2"/>
    </font>
    <font>
      <b/>
      <sz val="10"/>
      <name val="Arial"/>
      <family val="2"/>
    </font>
    <font>
      <b/>
      <i/>
      <sz val="10"/>
      <color theme="1"/>
      <name val="Arial"/>
      <family val="2"/>
    </font>
    <font>
      <b/>
      <i/>
      <sz val="10"/>
      <color theme="1"/>
      <name val="Baton Turbo"/>
      <family val="2"/>
      <scheme val="minor"/>
    </font>
    <font>
      <b/>
      <sz val="14"/>
      <color theme="1"/>
      <name val="Baton Turbo"/>
      <family val="2"/>
      <scheme val="minor"/>
    </font>
    <font>
      <i/>
      <sz val="10"/>
      <color theme="1"/>
      <name val="Baton Turbo"/>
      <family val="2"/>
      <scheme val="minor"/>
    </font>
    <font>
      <sz val="9"/>
      <name val="Arial"/>
      <family val="2"/>
    </font>
    <font>
      <sz val="8"/>
      <name val="Baton Turbo"/>
      <family val="2"/>
      <scheme val="minor"/>
    </font>
    <font>
      <sz val="11"/>
      <color theme="0" tint="-0.249977111117893"/>
      <name val="Baton Turbo"/>
      <family val="2"/>
      <scheme val="minor"/>
    </font>
    <font>
      <b/>
      <sz val="11"/>
      <color theme="0"/>
      <name val="Baton Turbo"/>
      <family val="2"/>
      <scheme val="minor"/>
    </font>
    <font>
      <b/>
      <sz val="14"/>
      <color theme="0"/>
      <name val="Baton Turbo"/>
      <family val="2"/>
      <scheme val="minor"/>
    </font>
    <font>
      <sz val="11"/>
      <color theme="3"/>
      <name val="Baton Turbo"/>
      <family val="2"/>
      <scheme val="minor"/>
    </font>
    <font>
      <b/>
      <sz val="12"/>
      <color theme="3"/>
      <name val="Baton Turbo"/>
      <family val="2"/>
      <scheme val="minor"/>
    </font>
    <font>
      <b/>
      <sz val="10"/>
      <color theme="0"/>
      <name val="Baton Turbo"/>
      <family val="2"/>
      <scheme val="minor"/>
    </font>
    <font>
      <b/>
      <sz val="10"/>
      <color theme="3"/>
      <name val="Baton Turbo"/>
      <family val="2"/>
      <scheme val="minor"/>
    </font>
    <font>
      <sz val="10"/>
      <color theme="3"/>
      <name val="Baton Turbo"/>
      <family val="2"/>
      <scheme val="minor"/>
    </font>
    <font>
      <b/>
      <sz val="14"/>
      <color theme="3"/>
      <name val="Baton Turbo"/>
      <family val="2"/>
      <scheme val="minor"/>
    </font>
    <font>
      <i/>
      <sz val="10"/>
      <color theme="3"/>
      <name val="Baton Turbo"/>
      <family val="2"/>
      <scheme val="minor"/>
    </font>
    <font>
      <b/>
      <sz val="10"/>
      <color theme="0"/>
      <name val="Arial"/>
      <family val="2"/>
    </font>
    <font>
      <b/>
      <sz val="10"/>
      <color theme="3"/>
      <name val="Arial"/>
      <family val="2"/>
    </font>
    <font>
      <u/>
      <sz val="10"/>
      <color theme="3"/>
      <name val="Baton Turbo"/>
      <family val="2"/>
      <scheme val="minor"/>
    </font>
    <font>
      <b/>
      <sz val="12"/>
      <color theme="3"/>
      <name val="Arial"/>
      <family val="2"/>
    </font>
    <font>
      <b/>
      <sz val="11"/>
      <color theme="3"/>
      <name val="Baton Turbo"/>
      <family val="2"/>
      <scheme val="minor"/>
    </font>
    <font>
      <sz val="11"/>
      <color theme="0"/>
      <name val="Baton Turbo"/>
      <family val="2"/>
      <scheme val="minor"/>
    </font>
    <font>
      <sz val="10"/>
      <color theme="3"/>
      <name val="Arial"/>
      <family val="2"/>
    </font>
    <font>
      <i/>
      <sz val="10"/>
      <color theme="3"/>
      <name val="Arial"/>
      <family val="2"/>
    </font>
    <font>
      <b/>
      <sz val="9"/>
      <color theme="0"/>
      <name val="Baton Turbo"/>
      <family val="2"/>
      <scheme val="minor"/>
    </font>
    <font>
      <b/>
      <sz val="9"/>
      <color theme="3"/>
      <name val="Baton Turbo"/>
      <family val="2"/>
      <scheme val="minor"/>
    </font>
    <font>
      <sz val="9"/>
      <color theme="3"/>
      <name val="Baton Turbo"/>
      <family val="2"/>
      <scheme val="minor"/>
    </font>
    <font>
      <i/>
      <sz val="9"/>
      <color theme="3"/>
      <name val="Baton Turbo"/>
      <family val="2"/>
      <scheme val="minor"/>
    </font>
    <font>
      <i/>
      <sz val="10"/>
      <name val="Baton Turbo"/>
      <family val="2"/>
      <scheme val="minor"/>
    </font>
    <font>
      <b/>
      <i/>
      <sz val="10"/>
      <name val="Baton Turbo"/>
      <family val="2"/>
      <scheme val="minor"/>
    </font>
    <font>
      <u/>
      <sz val="11"/>
      <color theme="10"/>
      <name val="Baton Turbo"/>
      <family val="2"/>
      <scheme val="minor"/>
    </font>
  </fonts>
  <fills count="6">
    <fill>
      <patternFill patternType="none"/>
    </fill>
    <fill>
      <patternFill patternType="gray125"/>
    </fill>
    <fill>
      <patternFill patternType="solid">
        <fgColor rgb="FFFFFFFF"/>
        <bgColor indexed="64"/>
      </patternFill>
    </fill>
    <fill>
      <patternFill patternType="solid">
        <fgColor theme="2"/>
        <bgColor indexed="64"/>
      </patternFill>
    </fill>
    <fill>
      <patternFill patternType="solid">
        <fgColor theme="3"/>
        <bgColor indexed="64"/>
      </patternFill>
    </fill>
    <fill>
      <patternFill patternType="solid">
        <fgColor theme="7" tint="0.79998168889431442"/>
        <bgColor indexed="64"/>
      </patternFill>
    </fill>
  </fills>
  <borders count="57">
    <border>
      <left/>
      <right/>
      <top/>
      <bottom/>
      <diagonal/>
    </border>
    <border>
      <left/>
      <right/>
      <top style="thin">
        <color auto="1"/>
      </top>
      <bottom style="thin">
        <color auto="1"/>
      </bottom>
      <diagonal/>
    </border>
    <border>
      <left/>
      <right style="thin">
        <color indexed="64"/>
      </right>
      <top style="thin">
        <color indexed="64"/>
      </top>
      <bottom style="thin">
        <color auto="1"/>
      </bottom>
      <diagonal/>
    </border>
    <border>
      <left/>
      <right/>
      <top style="thin">
        <color auto="1"/>
      </top>
      <bottom/>
      <diagonal/>
    </border>
    <border>
      <left/>
      <right style="thin">
        <color auto="1"/>
      </right>
      <top style="thin">
        <color auto="1"/>
      </top>
      <bottom/>
      <diagonal/>
    </border>
    <border>
      <left style="thin">
        <color indexed="64"/>
      </left>
      <right style="thin">
        <color indexed="64"/>
      </right>
      <top style="thin">
        <color indexed="64"/>
      </top>
      <bottom/>
      <diagonal/>
    </border>
    <border>
      <left/>
      <right style="thin">
        <color auto="1"/>
      </right>
      <top/>
      <bottom/>
      <diagonal/>
    </border>
    <border>
      <left style="thin">
        <color indexed="64"/>
      </left>
      <right style="thin">
        <color indexed="64"/>
      </right>
      <top/>
      <bottom/>
      <diagonal/>
    </border>
    <border>
      <left/>
      <right style="thin">
        <color auto="1"/>
      </right>
      <top/>
      <bottom style="thin">
        <color auto="1"/>
      </bottom>
      <diagonal/>
    </border>
    <border>
      <left style="thin">
        <color indexed="64"/>
      </left>
      <right style="thin">
        <color indexed="64"/>
      </right>
      <top/>
      <bottom style="thin">
        <color indexed="64"/>
      </bottom>
      <diagonal/>
    </border>
    <border>
      <left/>
      <right/>
      <top/>
      <bottom style="thin">
        <color auto="1"/>
      </bottom>
      <diagonal/>
    </border>
    <border>
      <left style="thin">
        <color indexed="64"/>
      </left>
      <right/>
      <top style="thin">
        <color auto="1"/>
      </top>
      <bottom/>
      <diagonal/>
    </border>
    <border>
      <left style="thin">
        <color indexed="64"/>
      </left>
      <right/>
      <top/>
      <bottom/>
      <diagonal/>
    </border>
    <border>
      <left style="thin">
        <color indexed="64"/>
      </left>
      <right/>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auto="1"/>
      </top>
      <bottom style="thin">
        <color auto="1"/>
      </bottom>
      <diagonal/>
    </border>
    <border>
      <left style="hair">
        <color indexed="62"/>
      </left>
      <right/>
      <top/>
      <bottom/>
      <diagonal/>
    </border>
    <border>
      <left style="hair">
        <color indexed="62"/>
      </left>
      <right style="hair">
        <color indexed="62"/>
      </right>
      <top/>
      <bottom/>
      <diagonal/>
    </border>
    <border>
      <left/>
      <right/>
      <top/>
      <bottom style="thin">
        <color rgb="FF002060"/>
      </bottom>
      <diagonal/>
    </border>
    <border>
      <left style="hair">
        <color indexed="62"/>
      </left>
      <right style="hair">
        <color indexed="62"/>
      </right>
      <top/>
      <bottom style="thin">
        <color rgb="FF002060"/>
      </bottom>
      <diagonal/>
    </border>
    <border>
      <left style="hair">
        <color indexed="62"/>
      </left>
      <right/>
      <top/>
      <bottom style="thin">
        <color rgb="FF002060"/>
      </bottom>
      <diagonal/>
    </border>
    <border>
      <left/>
      <right/>
      <top style="thin">
        <color rgb="FF002060"/>
      </top>
      <bottom style="thin">
        <color rgb="FF00206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style="thin">
        <color rgb="FF000000"/>
      </right>
      <top/>
      <bottom style="thin">
        <color auto="1"/>
      </bottom>
      <diagonal/>
    </border>
    <border>
      <left style="thin">
        <color rgb="FF000000"/>
      </left>
      <right style="thin">
        <color rgb="FF000000"/>
      </right>
      <top/>
      <bottom style="thin">
        <color auto="1"/>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style="thin">
        <color indexed="64"/>
      </left>
      <right/>
      <top/>
      <bottom style="thin">
        <color rgb="FF000000"/>
      </bottom>
      <diagonal/>
    </border>
    <border>
      <left/>
      <right/>
      <top/>
      <bottom style="thin">
        <color rgb="FF000000"/>
      </bottom>
      <diagonal/>
    </border>
    <border>
      <left/>
      <right style="thin">
        <color auto="1"/>
      </right>
      <top/>
      <bottom style="thin">
        <color rgb="FF000000"/>
      </bottom>
      <diagonal/>
    </border>
    <border>
      <left style="thin">
        <color indexed="64"/>
      </left>
      <right style="thin">
        <color indexed="64"/>
      </right>
      <top/>
      <bottom style="thin">
        <color rgb="FF000000"/>
      </bottom>
      <diagonal/>
    </border>
    <border>
      <left/>
      <right style="thin">
        <color rgb="FF002060"/>
      </right>
      <top/>
      <bottom/>
      <diagonal/>
    </border>
    <border>
      <left/>
      <right style="thin">
        <color rgb="FF002060"/>
      </right>
      <top/>
      <bottom style="thin">
        <color rgb="FF002060"/>
      </bottom>
      <diagonal/>
    </border>
    <border>
      <left style="thin">
        <color rgb="FF002060"/>
      </left>
      <right/>
      <top/>
      <bottom/>
      <diagonal/>
    </border>
    <border>
      <left style="thin">
        <color rgb="FF002060"/>
      </left>
      <right/>
      <top/>
      <bottom style="thin">
        <color rgb="FF002060"/>
      </bottom>
      <diagonal/>
    </border>
    <border>
      <left/>
      <right style="thin">
        <color theme="1"/>
      </right>
      <top/>
      <bottom/>
      <diagonal/>
    </border>
    <border>
      <left/>
      <right style="thin">
        <color theme="1"/>
      </right>
      <top/>
      <bottom style="thin">
        <color rgb="FF002060"/>
      </bottom>
      <diagonal/>
    </border>
    <border>
      <left/>
      <right/>
      <top/>
      <bottom style="thin">
        <color theme="0"/>
      </bottom>
      <diagonal/>
    </border>
    <border>
      <left/>
      <right/>
      <top style="thin">
        <color theme="0"/>
      </top>
      <bottom style="thin">
        <color auto="1"/>
      </bottom>
      <diagonal/>
    </border>
    <border>
      <left style="thin">
        <color theme="0"/>
      </left>
      <right/>
      <top/>
      <bottom/>
      <diagonal/>
    </border>
    <border>
      <left style="thin">
        <color theme="0"/>
      </left>
      <right style="thin">
        <color theme="0"/>
      </right>
      <top style="thin">
        <color theme="0"/>
      </top>
      <bottom style="thin">
        <color auto="1"/>
      </bottom>
      <diagonal/>
    </border>
    <border>
      <left style="thin">
        <color theme="0"/>
      </left>
      <right style="thin">
        <color theme="0"/>
      </right>
      <top/>
      <bottom style="thin">
        <color auto="1"/>
      </bottom>
      <diagonal/>
    </border>
    <border>
      <left style="thin">
        <color theme="0"/>
      </left>
      <right/>
      <top style="thin">
        <color theme="0"/>
      </top>
      <bottom style="thin">
        <color auto="1"/>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auto="1"/>
      </bottom>
      <diagonal/>
    </border>
    <border>
      <left/>
      <right style="thin">
        <color theme="0"/>
      </right>
      <top style="thin">
        <color theme="0"/>
      </top>
      <bottom/>
      <diagonal/>
    </border>
    <border>
      <left/>
      <right style="thin">
        <color theme="0"/>
      </right>
      <top/>
      <bottom style="thin">
        <color auto="1"/>
      </bottom>
      <diagonal/>
    </border>
    <border>
      <left/>
      <right/>
      <top style="thin">
        <color theme="0"/>
      </top>
      <bottom style="thin">
        <color rgb="FF000000"/>
      </bottom>
      <diagonal/>
    </border>
    <border>
      <left/>
      <right style="thin">
        <color theme="0"/>
      </right>
      <top style="thin">
        <color theme="0"/>
      </top>
      <bottom style="thin">
        <color rgb="FF00206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s>
  <cellStyleXfs count="11">
    <xf numFmtId="0" fontId="0" fillId="0" borderId="0"/>
    <xf numFmtId="9" fontId="2" fillId="0" borderId="0" applyFont="0" applyFill="0" applyBorder="0" applyAlignment="0" applyProtection="0"/>
    <xf numFmtId="0" fontId="14" fillId="0" borderId="0"/>
    <xf numFmtId="0" fontId="2" fillId="0" borderId="0"/>
    <xf numFmtId="0" fontId="26"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61" fillId="0" borderId="0" applyNumberFormat="0" applyFill="0" applyBorder="0" applyAlignment="0" applyProtection="0"/>
  </cellStyleXfs>
  <cellXfs count="570">
    <xf numFmtId="0" fontId="0" fillId="0" borderId="0" xfId="0"/>
    <xf numFmtId="0" fontId="1" fillId="0" borderId="0" xfId="0" applyFont="1"/>
    <xf numFmtId="165" fontId="0" fillId="0" borderId="0" xfId="0" applyNumberFormat="1"/>
    <xf numFmtId="166" fontId="0" fillId="0" borderId="0" xfId="0" applyNumberFormat="1"/>
    <xf numFmtId="165" fontId="1" fillId="0" borderId="0" xfId="0" applyNumberFormat="1" applyFont="1" applyAlignment="1">
      <alignment horizontal="center" vertical="center"/>
    </xf>
    <xf numFmtId="165" fontId="1" fillId="0" borderId="0" xfId="0" applyNumberFormat="1" applyFont="1" applyAlignment="1">
      <alignment horizontal="center" vertical="center" wrapText="1"/>
    </xf>
    <xf numFmtId="0" fontId="1" fillId="0" borderId="0" xfId="0" applyFont="1" applyAlignment="1">
      <alignment horizontal="center" vertical="center"/>
    </xf>
    <xf numFmtId="0" fontId="7" fillId="0" borderId="0" xfId="0" applyFont="1"/>
    <xf numFmtId="0" fontId="8" fillId="0" borderId="0" xfId="0" applyFont="1"/>
    <xf numFmtId="0" fontId="11" fillId="0" borderId="5" xfId="0" applyFont="1" applyBorder="1" applyAlignment="1">
      <alignment horizontal="center" vertical="center"/>
    </xf>
    <xf numFmtId="166" fontId="11" fillId="0" borderId="3" xfId="1" applyNumberFormat="1" applyFont="1" applyBorder="1" applyAlignment="1">
      <alignment horizontal="center" vertical="center"/>
    </xf>
    <xf numFmtId="166" fontId="11" fillId="0" borderId="3" xfId="1" applyNumberFormat="1" applyFont="1" applyBorder="1" applyAlignment="1">
      <alignment horizontal="center" vertical="center" wrapText="1"/>
    </xf>
    <xf numFmtId="166" fontId="6" fillId="0" borderId="3" xfId="1" applyNumberFormat="1" applyFont="1" applyBorder="1" applyAlignment="1">
      <alignment horizontal="center"/>
    </xf>
    <xf numFmtId="0" fontId="11" fillId="0" borderId="7" xfId="0" applyFont="1" applyBorder="1" applyAlignment="1">
      <alignment horizontal="center" vertical="center"/>
    </xf>
    <xf numFmtId="166" fontId="11" fillId="0" borderId="0" xfId="1" applyNumberFormat="1" applyFont="1" applyBorder="1" applyAlignment="1">
      <alignment horizontal="center" vertical="center"/>
    </xf>
    <xf numFmtId="166" fontId="11" fillId="0" borderId="0" xfId="1" applyNumberFormat="1" applyFont="1" applyBorder="1" applyAlignment="1">
      <alignment horizontal="center" vertical="center" wrapText="1"/>
    </xf>
    <xf numFmtId="166" fontId="6" fillId="0" borderId="12" xfId="1" applyNumberFormat="1" applyFont="1" applyBorder="1" applyAlignment="1">
      <alignment horizontal="center"/>
    </xf>
    <xf numFmtId="166" fontId="6" fillId="0" borderId="0" xfId="1" applyNumberFormat="1" applyFont="1" applyBorder="1" applyAlignment="1">
      <alignment horizontal="center"/>
    </xf>
    <xf numFmtId="0" fontId="11" fillId="0" borderId="9" xfId="0" applyFont="1" applyBorder="1" applyAlignment="1">
      <alignment horizontal="center" vertical="center"/>
    </xf>
    <xf numFmtId="166" fontId="11" fillId="0" borderId="10" xfId="1" applyNumberFormat="1" applyFont="1" applyBorder="1" applyAlignment="1">
      <alignment horizontal="center" vertical="center"/>
    </xf>
    <xf numFmtId="166" fontId="11" fillId="0" borderId="10" xfId="1" applyNumberFormat="1" applyFont="1" applyBorder="1" applyAlignment="1">
      <alignment horizontal="center" vertical="center" wrapText="1"/>
    </xf>
    <xf numFmtId="166" fontId="6" fillId="0" borderId="13" xfId="1" applyNumberFormat="1" applyFont="1" applyBorder="1" applyAlignment="1">
      <alignment horizontal="center"/>
    </xf>
    <xf numFmtId="166" fontId="6" fillId="0" borderId="10" xfId="1" applyNumberFormat="1" applyFont="1" applyBorder="1" applyAlignment="1">
      <alignment horizontal="center"/>
    </xf>
    <xf numFmtId="3" fontId="11" fillId="0" borderId="3" xfId="1" applyNumberFormat="1" applyFont="1" applyBorder="1" applyAlignment="1">
      <alignment horizontal="center" vertical="center"/>
    </xf>
    <xf numFmtId="3" fontId="11" fillId="0" borderId="3" xfId="1" applyNumberFormat="1" applyFont="1" applyBorder="1" applyAlignment="1">
      <alignment horizontal="center" vertical="center" wrapText="1"/>
    </xf>
    <xf numFmtId="3" fontId="11" fillId="0" borderId="0" xfId="1" applyNumberFormat="1" applyFont="1" applyBorder="1" applyAlignment="1">
      <alignment horizontal="center" vertical="center"/>
    </xf>
    <xf numFmtId="3" fontId="11" fillId="0" borderId="0" xfId="1" applyNumberFormat="1" applyFont="1" applyBorder="1" applyAlignment="1">
      <alignment horizontal="center" vertical="center" wrapText="1"/>
    </xf>
    <xf numFmtId="3" fontId="11" fillId="0" borderId="10" xfId="1" applyNumberFormat="1" applyFont="1" applyBorder="1" applyAlignment="1">
      <alignment horizontal="center" vertical="center"/>
    </xf>
    <xf numFmtId="3" fontId="11" fillId="0" borderId="10" xfId="1" applyNumberFormat="1" applyFont="1" applyBorder="1" applyAlignment="1">
      <alignment horizontal="center" vertical="center" wrapText="1"/>
    </xf>
    <xf numFmtId="0" fontId="11" fillId="0" borderId="0" xfId="0" applyFont="1" applyAlignment="1">
      <alignment horizontal="center" vertical="center"/>
    </xf>
    <xf numFmtId="165" fontId="11" fillId="0" borderId="0" xfId="0" applyNumberFormat="1" applyFont="1" applyAlignment="1">
      <alignment horizontal="center" vertical="center"/>
    </xf>
    <xf numFmtId="165" fontId="11" fillId="0" borderId="0" xfId="0" applyNumberFormat="1" applyFont="1" applyAlignment="1">
      <alignment horizontal="center" vertical="center" wrapText="1"/>
    </xf>
    <xf numFmtId="0" fontId="6" fillId="0" borderId="0" xfId="0" applyFont="1"/>
    <xf numFmtId="165" fontId="6" fillId="0" borderId="0" xfId="0" applyNumberFormat="1" applyFont="1"/>
    <xf numFmtId="0" fontId="5" fillId="0" borderId="0" xfId="0" applyFont="1"/>
    <xf numFmtId="0" fontId="11" fillId="0" borderId="6" xfId="0" applyFont="1" applyBorder="1" applyAlignment="1">
      <alignment vertical="center"/>
    </xf>
    <xf numFmtId="0" fontId="11" fillId="0" borderId="6" xfId="0" applyFont="1" applyBorder="1" applyAlignment="1">
      <alignment vertical="center" wrapText="1"/>
    </xf>
    <xf numFmtId="0" fontId="12" fillId="0" borderId="5" xfId="0" applyFont="1" applyBorder="1" applyAlignment="1">
      <alignment horizontal="center" vertical="center"/>
    </xf>
    <xf numFmtId="0" fontId="11" fillId="0" borderId="2" xfId="0" applyFont="1" applyBorder="1" applyAlignment="1">
      <alignment vertical="center" wrapText="1"/>
    </xf>
    <xf numFmtId="0" fontId="11" fillId="0" borderId="15" xfId="0" applyFont="1" applyBorder="1" applyAlignment="1">
      <alignment horizontal="center" vertical="center"/>
    </xf>
    <xf numFmtId="3" fontId="11" fillId="0" borderId="1" xfId="1" applyNumberFormat="1" applyFont="1" applyBorder="1" applyAlignment="1">
      <alignment horizontal="center" vertical="center"/>
    </xf>
    <xf numFmtId="3" fontId="11" fillId="0" borderId="1" xfId="1" applyNumberFormat="1" applyFont="1" applyBorder="1" applyAlignment="1">
      <alignment horizontal="center" vertical="center" wrapText="1"/>
    </xf>
    <xf numFmtId="166" fontId="6" fillId="0" borderId="14" xfId="1" applyNumberFormat="1" applyFont="1" applyBorder="1" applyAlignment="1">
      <alignment horizontal="center"/>
    </xf>
    <xf numFmtId="166" fontId="6" fillId="0" borderId="1" xfId="1" applyNumberFormat="1" applyFont="1" applyBorder="1" applyAlignment="1">
      <alignment horizontal="center"/>
    </xf>
    <xf numFmtId="0" fontId="6" fillId="0" borderId="4" xfId="0" applyFont="1" applyBorder="1"/>
    <xf numFmtId="0" fontId="6" fillId="0" borderId="6" xfId="0" applyFont="1" applyBorder="1"/>
    <xf numFmtId="0" fontId="6" fillId="0" borderId="8" xfId="0" applyFont="1" applyBorder="1"/>
    <xf numFmtId="0" fontId="6" fillId="0" borderId="2" xfId="0" applyFont="1" applyBorder="1"/>
    <xf numFmtId="3" fontId="6" fillId="0" borderId="3" xfId="0" applyNumberFormat="1" applyFont="1" applyBorder="1" applyAlignment="1">
      <alignment horizontal="right" indent="1"/>
    </xf>
    <xf numFmtId="3" fontId="6" fillId="0" borderId="10" xfId="0" applyNumberFormat="1" applyFont="1" applyBorder="1" applyAlignment="1">
      <alignment horizontal="right" indent="1"/>
    </xf>
    <xf numFmtId="3" fontId="6" fillId="0" borderId="1" xfId="0" applyNumberFormat="1" applyFont="1" applyBorder="1" applyAlignment="1">
      <alignment horizontal="right" indent="1"/>
    </xf>
    <xf numFmtId="166" fontId="6" fillId="0" borderId="10" xfId="1" applyNumberFormat="1" applyFont="1" applyBorder="1" applyAlignment="1">
      <alignment horizontal="right" indent="1"/>
    </xf>
    <xf numFmtId="166" fontId="6" fillId="0" borderId="0" xfId="1" applyNumberFormat="1" applyFont="1" applyBorder="1" applyAlignment="1">
      <alignment horizontal="right" indent="1"/>
    </xf>
    <xf numFmtId="0" fontId="15" fillId="0" borderId="0" xfId="2" applyFont="1"/>
    <xf numFmtId="0" fontId="16" fillId="0" borderId="0" xfId="2" applyFont="1"/>
    <xf numFmtId="165" fontId="16" fillId="0" borderId="0" xfId="2" applyNumberFormat="1" applyFont="1"/>
    <xf numFmtId="165" fontId="15" fillId="0" borderId="0" xfId="2" applyNumberFormat="1" applyFont="1"/>
    <xf numFmtId="165" fontId="15" fillId="0" borderId="0" xfId="2" applyNumberFormat="1" applyFont="1" applyAlignment="1">
      <alignment horizontal="right"/>
    </xf>
    <xf numFmtId="0" fontId="17" fillId="0" borderId="0" xfId="2" applyFont="1" applyAlignment="1">
      <alignment horizontal="right" vertical="top" wrapText="1"/>
    </xf>
    <xf numFmtId="0" fontId="18" fillId="0" borderId="0" xfId="2" applyFont="1" applyAlignment="1">
      <alignment horizontal="center"/>
    </xf>
    <xf numFmtId="0" fontId="19" fillId="0" borderId="0" xfId="2" applyFont="1"/>
    <xf numFmtId="0" fontId="20" fillId="0" borderId="0" xfId="2" applyFont="1"/>
    <xf numFmtId="0" fontId="21" fillId="0" borderId="0" xfId="2" applyFont="1"/>
    <xf numFmtId="0" fontId="22" fillId="0" borderId="0" xfId="2" applyFont="1"/>
    <xf numFmtId="0" fontId="23" fillId="0" borderId="0" xfId="2" applyFont="1"/>
    <xf numFmtId="0" fontId="24" fillId="0" borderId="0" xfId="2" applyFont="1"/>
    <xf numFmtId="0" fontId="11" fillId="0" borderId="0" xfId="2" applyFont="1"/>
    <xf numFmtId="0" fontId="10" fillId="0" borderId="0" xfId="2" applyFont="1"/>
    <xf numFmtId="0" fontId="9" fillId="0" borderId="0" xfId="2" applyFont="1"/>
    <xf numFmtId="0" fontId="9" fillId="0" borderId="17" xfId="2" applyFont="1" applyBorder="1"/>
    <xf numFmtId="0" fontId="9" fillId="0" borderId="16" xfId="2" applyFont="1" applyBorder="1"/>
    <xf numFmtId="167" fontId="9" fillId="0" borderId="17" xfId="2" applyNumberFormat="1" applyFont="1" applyBorder="1"/>
    <xf numFmtId="167" fontId="9" fillId="0" borderId="17" xfId="2" applyNumberFormat="1" applyFont="1" applyBorder="1" applyAlignment="1">
      <alignment horizontal="right"/>
    </xf>
    <xf numFmtId="167" fontId="9" fillId="0" borderId="16" xfId="2" applyNumberFormat="1" applyFont="1" applyBorder="1"/>
    <xf numFmtId="0" fontId="7" fillId="0" borderId="0" xfId="2" applyFont="1"/>
    <xf numFmtId="167" fontId="7" fillId="0" borderId="17" xfId="2" applyNumberFormat="1" applyFont="1" applyBorder="1" applyAlignment="1">
      <alignment horizontal="right"/>
    </xf>
    <xf numFmtId="167" fontId="7" fillId="0" borderId="16" xfId="2" applyNumberFormat="1" applyFont="1" applyBorder="1" applyAlignment="1">
      <alignment horizontal="right"/>
    </xf>
    <xf numFmtId="0" fontId="10" fillId="0" borderId="0" xfId="2" applyFont="1" applyAlignment="1">
      <alignment horizontal="right"/>
    </xf>
    <xf numFmtId="0" fontId="7" fillId="0" borderId="18" xfId="2" applyFont="1" applyBorder="1"/>
    <xf numFmtId="167" fontId="7" fillId="0" borderId="19" xfId="2" applyNumberFormat="1" applyFont="1" applyBorder="1" applyAlignment="1">
      <alignment horizontal="right"/>
    </xf>
    <xf numFmtId="167" fontId="7" fillId="0" borderId="20" xfId="2" applyNumberFormat="1" applyFont="1" applyBorder="1" applyAlignment="1">
      <alignment horizontal="right"/>
    </xf>
    <xf numFmtId="0" fontId="10" fillId="0" borderId="21" xfId="2" applyFont="1" applyBorder="1" applyAlignment="1">
      <alignment horizontal="center"/>
    </xf>
    <xf numFmtId="0" fontId="26" fillId="0" borderId="0" xfId="0" applyFont="1"/>
    <xf numFmtId="3" fontId="6" fillId="0" borderId="3" xfId="0" applyNumberFormat="1" applyFont="1" applyBorder="1"/>
    <xf numFmtId="3" fontId="6" fillId="0" borderId="10" xfId="0" applyNumberFormat="1" applyFont="1" applyBorder="1"/>
    <xf numFmtId="3" fontId="13" fillId="0" borderId="3" xfId="0" applyNumberFormat="1" applyFont="1" applyBorder="1"/>
    <xf numFmtId="3" fontId="13" fillId="0" borderId="10" xfId="0" applyNumberFormat="1" applyFont="1" applyBorder="1"/>
    <xf numFmtId="0" fontId="12" fillId="0" borderId="7" xfId="0" applyFont="1" applyBorder="1" applyAlignment="1">
      <alignment horizontal="center" vertical="center"/>
    </xf>
    <xf numFmtId="0" fontId="12" fillId="0" borderId="9" xfId="0" applyFont="1" applyBorder="1" applyAlignment="1">
      <alignment horizontal="center" vertical="center"/>
    </xf>
    <xf numFmtId="0" fontId="1" fillId="0" borderId="0" xfId="3" applyFont="1"/>
    <xf numFmtId="0" fontId="14" fillId="0" borderId="0" xfId="3" applyFont="1"/>
    <xf numFmtId="0" fontId="14" fillId="0" borderId="0" xfId="4" applyFont="1"/>
    <xf numFmtId="0" fontId="11" fillId="0" borderId="0" xfId="3" applyFont="1"/>
    <xf numFmtId="0" fontId="2" fillId="0" borderId="0" xfId="3"/>
    <xf numFmtId="0" fontId="29" fillId="0" borderId="0" xfId="3" applyFont="1" applyAlignment="1">
      <alignment vertical="center"/>
    </xf>
    <xf numFmtId="0" fontId="2" fillId="0" borderId="0" xfId="3" applyAlignment="1">
      <alignment horizontal="center"/>
    </xf>
    <xf numFmtId="166" fontId="0" fillId="0" borderId="0" xfId="6" applyNumberFormat="1" applyFont="1"/>
    <xf numFmtId="0" fontId="1" fillId="0" borderId="0" xfId="7" applyFont="1"/>
    <xf numFmtId="0" fontId="26" fillId="0" borderId="0" xfId="7" applyFont="1" applyAlignment="1">
      <alignment horizontal="left" indent="1"/>
    </xf>
    <xf numFmtId="0" fontId="2" fillId="0" borderId="0" xfId="7"/>
    <xf numFmtId="0" fontId="30" fillId="0" borderId="0" xfId="7" applyFont="1" applyAlignment="1">
      <alignment wrapText="1"/>
    </xf>
    <xf numFmtId="0" fontId="14" fillId="0" borderId="0" xfId="7" applyFont="1" applyAlignment="1">
      <alignment horizontal="center"/>
    </xf>
    <xf numFmtId="0" fontId="31" fillId="0" borderId="0" xfId="7" applyFont="1" applyAlignment="1">
      <alignment wrapText="1"/>
    </xf>
    <xf numFmtId="0" fontId="31" fillId="0" borderId="0" xfId="7" applyFont="1" applyAlignment="1">
      <alignment horizontal="left"/>
    </xf>
    <xf numFmtId="0" fontId="14" fillId="0" borderId="0" xfId="2"/>
    <xf numFmtId="165" fontId="14" fillId="0" borderId="0" xfId="2" applyNumberFormat="1"/>
    <xf numFmtId="0" fontId="4" fillId="0" borderId="0" xfId="3" applyFont="1" applyAlignment="1">
      <alignment vertical="center"/>
    </xf>
    <xf numFmtId="0" fontId="11" fillId="0" borderId="0" xfId="4" applyFont="1"/>
    <xf numFmtId="0" fontId="11" fillId="0" borderId="3" xfId="2" applyFont="1" applyBorder="1"/>
    <xf numFmtId="0" fontId="12" fillId="0" borderId="11" xfId="2" applyFont="1" applyBorder="1" applyAlignment="1">
      <alignment horizontal="center" vertical="center"/>
    </xf>
    <xf numFmtId="0" fontId="12" fillId="0" borderId="3" xfId="2" applyFont="1" applyBorder="1" applyAlignment="1">
      <alignment horizontal="center" vertical="center"/>
    </xf>
    <xf numFmtId="0" fontId="12" fillId="0" borderId="4" xfId="2" applyFont="1" applyBorder="1" applyAlignment="1">
      <alignment horizontal="center" vertical="center"/>
    </xf>
    <xf numFmtId="0" fontId="12" fillId="0" borderId="3" xfId="2" applyFont="1" applyBorder="1" applyAlignment="1">
      <alignment horizontal="center" wrapText="1"/>
    </xf>
    <xf numFmtId="0" fontId="11" fillId="0" borderId="12" xfId="2" applyFont="1" applyBorder="1" applyAlignment="1">
      <alignment horizontal="center" vertical="center"/>
    </xf>
    <xf numFmtId="0" fontId="11" fillId="0" borderId="0" xfId="2" applyFont="1" applyAlignment="1">
      <alignment horizontal="center" vertical="center"/>
    </xf>
    <xf numFmtId="0" fontId="11" fillId="0" borderId="6" xfId="2" applyFont="1" applyBorder="1" applyAlignment="1">
      <alignment horizontal="center" vertical="center"/>
    </xf>
    <xf numFmtId="0" fontId="11" fillId="0" borderId="0" xfId="2" applyFont="1" applyAlignment="1">
      <alignment horizontal="center" wrapText="1"/>
    </xf>
    <xf numFmtId="165" fontId="11" fillId="0" borderId="12" xfId="2" applyNumberFormat="1" applyFont="1" applyBorder="1" applyAlignment="1">
      <alignment horizontal="right" indent="2"/>
    </xf>
    <xf numFmtId="165" fontId="11" fillId="0" borderId="0" xfId="2" applyNumberFormat="1" applyFont="1" applyAlignment="1">
      <alignment horizontal="right" indent="2"/>
    </xf>
    <xf numFmtId="165" fontId="11" fillId="0" borderId="6" xfId="2" applyNumberFormat="1" applyFont="1" applyBorder="1" applyAlignment="1">
      <alignment horizontal="right" indent="2"/>
    </xf>
    <xf numFmtId="0" fontId="11" fillId="0" borderId="10" xfId="2" applyFont="1" applyBorder="1"/>
    <xf numFmtId="0" fontId="11" fillId="0" borderId="13" xfId="2" applyFont="1" applyBorder="1" applyAlignment="1">
      <alignment horizontal="right" vertical="center" indent="2"/>
    </xf>
    <xf numFmtId="0" fontId="11" fillId="0" borderId="10" xfId="2" applyFont="1" applyBorder="1" applyAlignment="1">
      <alignment horizontal="right" vertical="center" indent="2"/>
    </xf>
    <xf numFmtId="0" fontId="11" fillId="0" borderId="8" xfId="2" applyFont="1" applyBorder="1" applyAlignment="1">
      <alignment horizontal="right" vertical="center" indent="2"/>
    </xf>
    <xf numFmtId="0" fontId="11" fillId="0" borderId="10" xfId="2" applyFont="1" applyBorder="1" applyAlignment="1">
      <alignment horizontal="right" wrapText="1" indent="2"/>
    </xf>
    <xf numFmtId="0" fontId="11" fillId="0" borderId="12" xfId="2" applyFont="1" applyBorder="1" applyAlignment="1">
      <alignment horizontal="right" vertical="center" indent="2"/>
    </xf>
    <xf numFmtId="0" fontId="11" fillId="0" borderId="0" xfId="2" applyFont="1" applyAlignment="1">
      <alignment horizontal="right" vertical="center" indent="2"/>
    </xf>
    <xf numFmtId="0" fontId="11" fillId="0" borderId="6" xfId="2" applyFont="1" applyBorder="1" applyAlignment="1">
      <alignment horizontal="right" vertical="center" indent="2"/>
    </xf>
    <xf numFmtId="0" fontId="11" fillId="0" borderId="0" xfId="2" applyFont="1" applyAlignment="1">
      <alignment horizontal="right" wrapText="1" indent="2"/>
    </xf>
    <xf numFmtId="0" fontId="11" fillId="0" borderId="12" xfId="2" applyFont="1" applyBorder="1" applyAlignment="1">
      <alignment horizontal="right" indent="2"/>
    </xf>
    <xf numFmtId="0" fontId="11" fillId="0" borderId="0" xfId="2" applyFont="1" applyAlignment="1">
      <alignment horizontal="right" indent="2"/>
    </xf>
    <xf numFmtId="0" fontId="11" fillId="0" borderId="6" xfId="2" applyFont="1" applyBorder="1" applyAlignment="1">
      <alignment horizontal="right" indent="2"/>
    </xf>
    <xf numFmtId="165" fontId="11" fillId="0" borderId="13" xfId="2" applyNumberFormat="1" applyFont="1" applyBorder="1" applyAlignment="1">
      <alignment horizontal="right" indent="2"/>
    </xf>
    <xf numFmtId="165" fontId="11" fillId="0" borderId="10" xfId="2" applyNumberFormat="1" applyFont="1" applyBorder="1" applyAlignment="1">
      <alignment horizontal="right" indent="2"/>
    </xf>
    <xf numFmtId="165" fontId="11" fillId="0" borderId="8" xfId="2" applyNumberFormat="1" applyFont="1" applyBorder="1" applyAlignment="1">
      <alignment horizontal="right" indent="2"/>
    </xf>
    <xf numFmtId="166" fontId="14" fillId="0" borderId="0" xfId="1" applyNumberFormat="1" applyFont="1"/>
    <xf numFmtId="0" fontId="25" fillId="0" borderId="0" xfId="3" applyFont="1"/>
    <xf numFmtId="0" fontId="11" fillId="0" borderId="6" xfId="3" applyFont="1" applyBorder="1"/>
    <xf numFmtId="0" fontId="7" fillId="0" borderId="0" xfId="4" applyFont="1"/>
    <xf numFmtId="0" fontId="0" fillId="0" borderId="0" xfId="3" applyFont="1"/>
    <xf numFmtId="171" fontId="30" fillId="0" borderId="0" xfId="7" applyNumberFormat="1" applyFont="1" applyAlignment="1">
      <alignment vertical="center"/>
    </xf>
    <xf numFmtId="172" fontId="30" fillId="0" borderId="0" xfId="8" applyNumberFormat="1" applyFont="1" applyFill="1" applyBorder="1" applyAlignment="1">
      <alignment vertical="center"/>
    </xf>
    <xf numFmtId="171" fontId="14" fillId="0" borderId="0" xfId="7" applyNumberFormat="1" applyFont="1"/>
    <xf numFmtId="172" fontId="14" fillId="0" borderId="0" xfId="8" applyNumberFormat="1" applyFont="1" applyFill="1" applyBorder="1"/>
    <xf numFmtId="166" fontId="11" fillId="0" borderId="4" xfId="1" applyNumberFormat="1" applyFont="1" applyBorder="1" applyAlignment="1">
      <alignment horizontal="center" vertical="center" wrapText="1"/>
    </xf>
    <xf numFmtId="166" fontId="11" fillId="0" borderId="6" xfId="1" applyNumberFormat="1" applyFont="1" applyBorder="1" applyAlignment="1">
      <alignment horizontal="center" vertical="center" wrapText="1"/>
    </xf>
    <xf numFmtId="166" fontId="11" fillId="0" borderId="8" xfId="1" applyNumberFormat="1" applyFont="1" applyBorder="1" applyAlignment="1">
      <alignment horizontal="center" vertical="center" wrapText="1"/>
    </xf>
    <xf numFmtId="173" fontId="11" fillId="0" borderId="3" xfId="1" applyNumberFormat="1" applyFont="1" applyBorder="1" applyAlignment="1">
      <alignment horizontal="center" vertical="center" wrapText="1"/>
    </xf>
    <xf numFmtId="173" fontId="11" fillId="0" borderId="11" xfId="1" applyNumberFormat="1" applyFont="1" applyBorder="1" applyAlignment="1">
      <alignment horizontal="center" vertical="center" wrapText="1"/>
    </xf>
    <xf numFmtId="173" fontId="11" fillId="0" borderId="12" xfId="1" applyNumberFormat="1" applyFont="1" applyBorder="1" applyAlignment="1">
      <alignment horizontal="center" vertical="center" wrapText="1"/>
    </xf>
    <xf numFmtId="173" fontId="11" fillId="0" borderId="0" xfId="1" applyNumberFormat="1" applyFont="1" applyBorder="1" applyAlignment="1">
      <alignment horizontal="center" vertical="center" wrapText="1"/>
    </xf>
    <xf numFmtId="173" fontId="11" fillId="0" borderId="13" xfId="1" applyNumberFormat="1" applyFont="1" applyBorder="1" applyAlignment="1">
      <alignment horizontal="center" vertical="center" wrapText="1"/>
    </xf>
    <xf numFmtId="173" fontId="11" fillId="0" borderId="10" xfId="1" applyNumberFormat="1" applyFont="1" applyBorder="1" applyAlignment="1">
      <alignment horizontal="center" vertical="center" wrapText="1"/>
    </xf>
    <xf numFmtId="173" fontId="12" fillId="0" borderId="12" xfId="1" applyNumberFormat="1" applyFont="1" applyBorder="1" applyAlignment="1">
      <alignment horizontal="center" vertical="center" wrapText="1"/>
    </xf>
    <xf numFmtId="173" fontId="12" fillId="0" borderId="0" xfId="1" applyNumberFormat="1" applyFont="1" applyBorder="1" applyAlignment="1">
      <alignment horizontal="center" vertical="center" wrapText="1"/>
    </xf>
    <xf numFmtId="0" fontId="35" fillId="0" borderId="0" xfId="0" applyFont="1"/>
    <xf numFmtId="165" fontId="5" fillId="0" borderId="0" xfId="0" applyNumberFormat="1" applyFont="1"/>
    <xf numFmtId="3" fontId="0" fillId="0" borderId="0" xfId="0" applyNumberFormat="1"/>
    <xf numFmtId="166" fontId="11" fillId="0" borderId="4" xfId="1" applyNumberFormat="1" applyFont="1" applyFill="1" applyBorder="1" applyAlignment="1">
      <alignment horizontal="center" vertical="center" wrapText="1"/>
    </xf>
    <xf numFmtId="166" fontId="11" fillId="0" borderId="6" xfId="1" applyNumberFormat="1" applyFont="1" applyFill="1" applyBorder="1" applyAlignment="1">
      <alignment horizontal="center" vertical="center" wrapText="1"/>
    </xf>
    <xf numFmtId="166" fontId="11" fillId="0" borderId="8" xfId="1" applyNumberFormat="1" applyFont="1" applyFill="1" applyBorder="1" applyAlignment="1">
      <alignment horizontal="center" vertical="center" wrapText="1"/>
    </xf>
    <xf numFmtId="3" fontId="11" fillId="0" borderId="4" xfId="1" applyNumberFormat="1" applyFont="1" applyFill="1" applyBorder="1" applyAlignment="1">
      <alignment horizontal="center" vertical="center" wrapText="1"/>
    </xf>
    <xf numFmtId="3" fontId="11" fillId="0" borderId="6" xfId="1" applyNumberFormat="1" applyFont="1" applyFill="1" applyBorder="1" applyAlignment="1">
      <alignment horizontal="center" vertical="center" wrapText="1"/>
    </xf>
    <xf numFmtId="3" fontId="11" fillId="0" borderId="8" xfId="1" applyNumberFormat="1" applyFont="1" applyFill="1" applyBorder="1" applyAlignment="1">
      <alignment horizontal="center" vertical="center" wrapText="1"/>
    </xf>
    <xf numFmtId="3" fontId="11" fillId="0" borderId="0" xfId="1" applyNumberFormat="1" applyFont="1" applyFill="1" applyBorder="1" applyAlignment="1">
      <alignment horizontal="center" vertical="center" wrapText="1"/>
    </xf>
    <xf numFmtId="3" fontId="11" fillId="0" borderId="1" xfId="1" applyNumberFormat="1" applyFont="1" applyFill="1" applyBorder="1" applyAlignment="1">
      <alignment horizontal="center" vertical="center" wrapText="1"/>
    </xf>
    <xf numFmtId="0" fontId="4" fillId="0" borderId="0" xfId="3" applyFont="1" applyAlignment="1">
      <alignment horizontal="left" vertical="center" wrapText="1"/>
    </xf>
    <xf numFmtId="165" fontId="11" fillId="0" borderId="6" xfId="2" applyNumberFormat="1" applyFont="1" applyBorder="1" applyAlignment="1">
      <alignment horizontal="center"/>
    </xf>
    <xf numFmtId="165" fontId="11" fillId="0" borderId="6" xfId="1" applyNumberFormat="1" applyFont="1" applyFill="1" applyBorder="1" applyAlignment="1">
      <alignment horizontal="right" indent="2"/>
    </xf>
    <xf numFmtId="173" fontId="11" fillId="0" borderId="0" xfId="1" applyNumberFormat="1" applyFont="1" applyFill="1" applyBorder="1" applyAlignment="1">
      <alignment horizontal="center" vertical="center" wrapText="1"/>
    </xf>
    <xf numFmtId="165" fontId="11" fillId="0" borderId="6" xfId="2" applyNumberFormat="1" applyFont="1" applyBorder="1" applyAlignment="1">
      <alignment horizontal="center" vertical="center"/>
    </xf>
    <xf numFmtId="172" fontId="2" fillId="0" borderId="0" xfId="3" applyNumberFormat="1"/>
    <xf numFmtId="171" fontId="2" fillId="0" borderId="0" xfId="3" applyNumberFormat="1"/>
    <xf numFmtId="166" fontId="11" fillId="0" borderId="3" xfId="1" applyNumberFormat="1" applyFont="1" applyFill="1" applyBorder="1" applyAlignment="1">
      <alignment horizontal="center" vertical="center" wrapText="1"/>
    </xf>
    <xf numFmtId="166" fontId="11" fillId="0" borderId="0" xfId="1" applyNumberFormat="1" applyFont="1" applyFill="1" applyBorder="1" applyAlignment="1">
      <alignment horizontal="center" vertical="center" wrapText="1"/>
    </xf>
    <xf numFmtId="166" fontId="11" fillId="0" borderId="10" xfId="1" applyNumberFormat="1" applyFont="1" applyFill="1" applyBorder="1" applyAlignment="1">
      <alignment horizontal="center" vertical="center" wrapText="1"/>
    </xf>
    <xf numFmtId="174" fontId="6" fillId="0" borderId="3" xfId="9" applyNumberFormat="1" applyFont="1" applyBorder="1"/>
    <xf numFmtId="174" fontId="6" fillId="0" borderId="10" xfId="9" applyNumberFormat="1" applyFont="1" applyBorder="1"/>
    <xf numFmtId="3" fontId="11" fillId="0" borderId="3" xfId="1" applyNumberFormat="1" applyFont="1" applyFill="1" applyBorder="1" applyAlignment="1">
      <alignment horizontal="center" vertical="center" wrapText="1"/>
    </xf>
    <xf numFmtId="3" fontId="11" fillId="0" borderId="10" xfId="1" applyNumberFormat="1" applyFont="1" applyFill="1" applyBorder="1" applyAlignment="1">
      <alignment horizontal="center" vertical="center" wrapText="1"/>
    </xf>
    <xf numFmtId="0" fontId="4" fillId="0" borderId="0" xfId="3" applyFont="1" applyAlignment="1">
      <alignment horizontal="left" wrapText="1"/>
    </xf>
    <xf numFmtId="0" fontId="31" fillId="3" borderId="0" xfId="7" applyFont="1" applyFill="1" applyAlignment="1">
      <alignment wrapText="1"/>
    </xf>
    <xf numFmtId="0" fontId="26" fillId="3" borderId="0" xfId="7" applyFont="1" applyFill="1" applyAlignment="1">
      <alignment horizontal="left" indent="1"/>
    </xf>
    <xf numFmtId="171" fontId="14" fillId="3" borderId="0" xfId="7" applyNumberFormat="1" applyFont="1" applyFill="1"/>
    <xf numFmtId="172" fontId="14" fillId="3" borderId="0" xfId="8" applyNumberFormat="1" applyFont="1" applyFill="1" applyBorder="1"/>
    <xf numFmtId="0" fontId="2" fillId="3" borderId="0" xfId="7" applyFill="1"/>
    <xf numFmtId="165" fontId="11" fillId="0" borderId="0" xfId="2" applyNumberFormat="1" applyFont="1" applyAlignment="1">
      <alignment horizontal="center"/>
    </xf>
    <xf numFmtId="165" fontId="11" fillId="0" borderId="0" xfId="1" applyNumberFormat="1" applyFont="1" applyFill="1" applyBorder="1" applyAlignment="1">
      <alignment horizontal="right" indent="2"/>
    </xf>
    <xf numFmtId="165" fontId="11" fillId="0" borderId="0" xfId="2" applyNumberFormat="1" applyFont="1" applyAlignment="1">
      <alignment horizontal="center" vertical="center"/>
    </xf>
    <xf numFmtId="0" fontId="11" fillId="0" borderId="12" xfId="3" applyFont="1" applyBorder="1"/>
    <xf numFmtId="3" fontId="11" fillId="0" borderId="11" xfId="1" applyNumberFormat="1" applyFont="1" applyBorder="1" applyAlignment="1">
      <alignment horizontal="center" vertical="center"/>
    </xf>
    <xf numFmtId="3" fontId="11" fillId="0" borderId="4" xfId="1" applyNumberFormat="1" applyFont="1" applyBorder="1" applyAlignment="1">
      <alignment horizontal="center" vertical="center" wrapText="1"/>
    </xf>
    <xf numFmtId="3" fontId="11" fillId="0" borderId="12" xfId="1" applyNumberFormat="1" applyFont="1" applyBorder="1" applyAlignment="1">
      <alignment horizontal="center" vertical="center"/>
    </xf>
    <xf numFmtId="3" fontId="11" fillId="0" borderId="6" xfId="1" applyNumberFormat="1" applyFont="1" applyBorder="1" applyAlignment="1">
      <alignment horizontal="center" vertical="center" wrapText="1"/>
    </xf>
    <xf numFmtId="3" fontId="11" fillId="0" borderId="13" xfId="1" applyNumberFormat="1" applyFont="1" applyBorder="1" applyAlignment="1">
      <alignment horizontal="center" vertical="center"/>
    </xf>
    <xf numFmtId="3" fontId="11" fillId="0" borderId="8" xfId="1" applyNumberFormat="1" applyFont="1" applyBorder="1" applyAlignment="1">
      <alignment horizontal="center" vertical="center" wrapText="1"/>
    </xf>
    <xf numFmtId="3" fontId="6" fillId="0" borderId="0" xfId="0" applyNumberFormat="1" applyFont="1" applyAlignment="1">
      <alignment horizontal="right" indent="1"/>
    </xf>
    <xf numFmtId="3" fontId="6" fillId="0" borderId="11" xfId="0" applyNumberFormat="1" applyFont="1" applyBorder="1" applyAlignment="1">
      <alignment horizontal="right" indent="1"/>
    </xf>
    <xf numFmtId="3" fontId="6" fillId="0" borderId="6" xfId="0" applyNumberFormat="1" applyFont="1" applyBorder="1" applyAlignment="1">
      <alignment horizontal="right" indent="1"/>
    </xf>
    <xf numFmtId="3" fontId="6" fillId="0" borderId="12" xfId="0" applyNumberFormat="1" applyFont="1" applyBorder="1" applyAlignment="1">
      <alignment horizontal="right" indent="1"/>
    </xf>
    <xf numFmtId="3" fontId="6" fillId="0" borderId="13" xfId="0" applyNumberFormat="1" applyFont="1" applyBorder="1" applyAlignment="1">
      <alignment horizontal="right" indent="1"/>
    </xf>
    <xf numFmtId="3" fontId="6" fillId="0" borderId="8" xfId="0" applyNumberFormat="1" applyFont="1" applyBorder="1" applyAlignment="1">
      <alignment horizontal="right" indent="1"/>
    </xf>
    <xf numFmtId="3" fontId="6" fillId="0" borderId="2" xfId="0" applyNumberFormat="1" applyFont="1" applyBorder="1" applyAlignment="1">
      <alignment horizontal="right" indent="1"/>
    </xf>
    <xf numFmtId="166" fontId="6" fillId="0" borderId="13" xfId="1" applyNumberFormat="1" applyFont="1" applyBorder="1" applyAlignment="1">
      <alignment horizontal="right" indent="1"/>
    </xf>
    <xf numFmtId="166" fontId="6" fillId="0" borderId="6" xfId="1" applyNumberFormat="1" applyFont="1" applyBorder="1" applyAlignment="1">
      <alignment horizontal="right" indent="1"/>
    </xf>
    <xf numFmtId="3" fontId="6" fillId="0" borderId="4" xfId="0" applyNumberFormat="1" applyFont="1" applyBorder="1" applyAlignment="1">
      <alignment horizontal="right" indent="1"/>
    </xf>
    <xf numFmtId="3" fontId="6" fillId="0" borderId="14" xfId="0" applyNumberFormat="1" applyFont="1" applyBorder="1" applyAlignment="1">
      <alignment horizontal="right" indent="1"/>
    </xf>
    <xf numFmtId="166" fontId="6" fillId="0" borderId="8" xfId="1" applyNumberFormat="1" applyFont="1" applyBorder="1" applyAlignment="1">
      <alignment horizontal="right" indent="1"/>
    </xf>
    <xf numFmtId="0" fontId="34" fillId="0" borderId="0" xfId="0" applyFont="1" applyAlignment="1">
      <alignment horizontal="left" vertical="top" wrapText="1"/>
    </xf>
    <xf numFmtId="0" fontId="0" fillId="0" borderId="30" xfId="0" applyBorder="1"/>
    <xf numFmtId="0" fontId="0" fillId="0" borderId="31" xfId="0" applyBorder="1"/>
    <xf numFmtId="0" fontId="0" fillId="0" borderId="32" xfId="0" applyBorder="1"/>
    <xf numFmtId="175" fontId="0" fillId="0" borderId="0" xfId="0" applyNumberFormat="1"/>
    <xf numFmtId="166" fontId="12" fillId="0" borderId="0" xfId="1" applyNumberFormat="1" applyFont="1" applyBorder="1" applyAlignment="1">
      <alignment horizontal="center" vertical="center" wrapText="1"/>
    </xf>
    <xf numFmtId="166" fontId="11" fillId="0" borderId="11" xfId="1" applyNumberFormat="1" applyFont="1" applyBorder="1" applyAlignment="1">
      <alignment horizontal="center" vertical="center" wrapText="1"/>
    </xf>
    <xf numFmtId="166" fontId="11" fillId="0" borderId="12" xfId="1" applyNumberFormat="1" applyFont="1" applyBorder="1" applyAlignment="1">
      <alignment horizontal="center" vertical="center" wrapText="1"/>
    </xf>
    <xf numFmtId="166" fontId="11" fillId="0" borderId="13" xfId="1" applyNumberFormat="1" applyFont="1" applyBorder="1" applyAlignment="1">
      <alignment horizontal="center" vertical="center" wrapText="1"/>
    </xf>
    <xf numFmtId="3" fontId="6" fillId="0" borderId="12" xfId="0" applyNumberFormat="1" applyFont="1" applyBorder="1"/>
    <xf numFmtId="3" fontId="6" fillId="0" borderId="0" xfId="0" applyNumberFormat="1" applyFont="1"/>
    <xf numFmtId="3" fontId="6" fillId="0" borderId="6" xfId="0" applyNumberFormat="1" applyFont="1" applyBorder="1"/>
    <xf numFmtId="3" fontId="13" fillId="0" borderId="11" xfId="0" applyNumberFormat="1" applyFont="1" applyBorder="1"/>
    <xf numFmtId="3" fontId="13" fillId="0" borderId="4" xfId="0" applyNumberFormat="1" applyFont="1" applyBorder="1"/>
    <xf numFmtId="3" fontId="13" fillId="0" borderId="12" xfId="0" applyNumberFormat="1" applyFont="1" applyBorder="1"/>
    <xf numFmtId="3" fontId="13" fillId="0" borderId="0" xfId="0" applyNumberFormat="1" applyFont="1"/>
    <xf numFmtId="3" fontId="13" fillId="0" borderId="6" xfId="0" applyNumberFormat="1" applyFont="1" applyBorder="1"/>
    <xf numFmtId="3" fontId="13" fillId="0" borderId="13" xfId="0" applyNumberFormat="1" applyFont="1" applyBorder="1"/>
    <xf numFmtId="3" fontId="13" fillId="0" borderId="8" xfId="0" applyNumberFormat="1" applyFont="1" applyBorder="1"/>
    <xf numFmtId="3" fontId="6" fillId="0" borderId="11" xfId="0" applyNumberFormat="1" applyFont="1" applyBorder="1"/>
    <xf numFmtId="3" fontId="6" fillId="0" borderId="4" xfId="0" applyNumberFormat="1" applyFont="1" applyBorder="1"/>
    <xf numFmtId="3" fontId="6" fillId="0" borderId="13" xfId="0" applyNumberFormat="1" applyFont="1" applyBorder="1"/>
    <xf numFmtId="3" fontId="6" fillId="0" borderId="8" xfId="0" applyNumberFormat="1" applyFont="1" applyBorder="1"/>
    <xf numFmtId="166" fontId="12" fillId="0" borderId="3" xfId="1" applyNumberFormat="1" applyFont="1" applyBorder="1" applyAlignment="1">
      <alignment horizontal="center" vertical="center" wrapText="1"/>
    </xf>
    <xf numFmtId="166" fontId="13" fillId="0" borderId="10" xfId="1" applyNumberFormat="1" applyFont="1" applyBorder="1" applyAlignment="1">
      <alignment horizontal="center"/>
    </xf>
    <xf numFmtId="174" fontId="6" fillId="0" borderId="4" xfId="9" applyNumberFormat="1" applyFont="1" applyBorder="1"/>
    <xf numFmtId="174" fontId="6" fillId="0" borderId="0" xfId="9" applyNumberFormat="1" applyFont="1" applyBorder="1"/>
    <xf numFmtId="174" fontId="6" fillId="0" borderId="6" xfId="9" applyNumberFormat="1" applyFont="1" applyBorder="1"/>
    <xf numFmtId="174" fontId="6" fillId="0" borderId="8" xfId="9" applyNumberFormat="1" applyFont="1" applyBorder="1"/>
    <xf numFmtId="174" fontId="13" fillId="0" borderId="0" xfId="9" applyNumberFormat="1" applyFont="1" applyBorder="1"/>
    <xf numFmtId="174" fontId="13" fillId="0" borderId="6" xfId="9" applyNumberFormat="1" applyFont="1" applyBorder="1"/>
    <xf numFmtId="165" fontId="0" fillId="0" borderId="0" xfId="0" applyNumberFormat="1" applyAlignment="1">
      <alignment horizontal="center"/>
    </xf>
    <xf numFmtId="0" fontId="7" fillId="0" borderId="0" xfId="2" applyFont="1" applyAlignment="1">
      <alignment horizontal="left"/>
    </xf>
    <xf numFmtId="0" fontId="6" fillId="0" borderId="0" xfId="0" applyFont="1" applyAlignment="1">
      <alignment horizontal="left" vertical="top"/>
    </xf>
    <xf numFmtId="0" fontId="6" fillId="0" borderId="0" xfId="0" applyFont="1" applyAlignment="1">
      <alignment horizontal="left" vertical="top" wrapText="1"/>
    </xf>
    <xf numFmtId="43" fontId="14" fillId="0" borderId="0" xfId="9" applyFont="1"/>
    <xf numFmtId="167" fontId="7" fillId="0" borderId="18" xfId="2" applyNumberFormat="1" applyFont="1" applyBorder="1" applyAlignment="1">
      <alignment horizontal="right"/>
    </xf>
    <xf numFmtId="0" fontId="9" fillId="0" borderId="37" xfId="2" applyFont="1" applyBorder="1"/>
    <xf numFmtId="0" fontId="10" fillId="0" borderId="37" xfId="2" applyFont="1" applyBorder="1"/>
    <xf numFmtId="0" fontId="7" fillId="0" borderId="37" xfId="2" applyFont="1" applyBorder="1"/>
    <xf numFmtId="0" fontId="7" fillId="0" borderId="38" xfId="2" applyFont="1" applyBorder="1"/>
    <xf numFmtId="0" fontId="9" fillId="0" borderId="39" xfId="2" applyFont="1" applyBorder="1"/>
    <xf numFmtId="167" fontId="9" fillId="0" borderId="39" xfId="2" applyNumberFormat="1" applyFont="1" applyBorder="1"/>
    <xf numFmtId="167" fontId="7" fillId="0" borderId="39" xfId="2" applyNumberFormat="1" applyFont="1" applyBorder="1" applyAlignment="1">
      <alignment horizontal="right"/>
    </xf>
    <xf numFmtId="167" fontId="7" fillId="0" borderId="40" xfId="2" applyNumberFormat="1" applyFont="1" applyBorder="1" applyAlignment="1">
      <alignment horizontal="right"/>
    </xf>
    <xf numFmtId="175" fontId="9" fillId="0" borderId="0" xfId="1" applyNumberFormat="1" applyFont="1" applyBorder="1" applyAlignment="1">
      <alignment horizontal="center" vertical="center" wrapText="1"/>
    </xf>
    <xf numFmtId="175" fontId="9" fillId="0" borderId="30" xfId="1" applyNumberFormat="1" applyFont="1" applyBorder="1" applyAlignment="1">
      <alignment horizontal="center" vertical="center" wrapText="1"/>
    </xf>
    <xf numFmtId="175" fontId="0" fillId="0" borderId="30" xfId="0" applyNumberFormat="1" applyBorder="1"/>
    <xf numFmtId="167" fontId="9" fillId="0" borderId="0" xfId="2" applyNumberFormat="1" applyFont="1"/>
    <xf numFmtId="167" fontId="7" fillId="0" borderId="0" xfId="2" applyNumberFormat="1" applyFont="1" applyAlignment="1">
      <alignment horizontal="right"/>
    </xf>
    <xf numFmtId="167" fontId="7" fillId="0" borderId="38" xfId="2" applyNumberFormat="1" applyFont="1" applyBorder="1" applyAlignment="1">
      <alignment horizontal="right"/>
    </xf>
    <xf numFmtId="168" fontId="10" fillId="0" borderId="0" xfId="2" applyNumberFormat="1" applyFont="1" applyAlignment="1">
      <alignment horizontal="right" vertical="center"/>
    </xf>
    <xf numFmtId="0" fontId="0" fillId="0" borderId="37" xfId="0" applyBorder="1"/>
    <xf numFmtId="0" fontId="0" fillId="0" borderId="39" xfId="0" applyBorder="1"/>
    <xf numFmtId="0" fontId="0" fillId="0" borderId="38" xfId="0" applyBorder="1"/>
    <xf numFmtId="0" fontId="37" fillId="0" borderId="0" xfId="3" applyFont="1"/>
    <xf numFmtId="0" fontId="37" fillId="0" borderId="0" xfId="3" applyFont="1" applyAlignment="1">
      <alignment horizontal="center"/>
    </xf>
    <xf numFmtId="166" fontId="37" fillId="0" borderId="0" xfId="6" applyNumberFormat="1" applyFont="1"/>
    <xf numFmtId="0" fontId="9" fillId="0" borderId="41" xfId="2" applyFont="1" applyBorder="1"/>
    <xf numFmtId="167" fontId="9" fillId="0" borderId="41" xfId="2" applyNumberFormat="1" applyFont="1" applyBorder="1"/>
    <xf numFmtId="167" fontId="7" fillId="0" borderId="41" xfId="2" applyNumberFormat="1" applyFont="1" applyBorder="1" applyAlignment="1">
      <alignment horizontal="right"/>
    </xf>
    <xf numFmtId="167" fontId="7" fillId="0" borderId="42" xfId="2" applyNumberFormat="1" applyFont="1" applyBorder="1" applyAlignment="1">
      <alignment horizontal="right"/>
    </xf>
    <xf numFmtId="0" fontId="32" fillId="0" borderId="0" xfId="0" applyFont="1"/>
    <xf numFmtId="0" fontId="41" fillId="0" borderId="0" xfId="0" applyFont="1"/>
    <xf numFmtId="0" fontId="40" fillId="0" borderId="0" xfId="0" applyFont="1"/>
    <xf numFmtId="0" fontId="43" fillId="0" borderId="4" xfId="0" applyFont="1" applyBorder="1" applyAlignment="1">
      <alignment vertical="center"/>
    </xf>
    <xf numFmtId="0" fontId="43" fillId="0" borderId="5" xfId="0" applyFont="1" applyBorder="1" applyAlignment="1">
      <alignment horizontal="center" vertical="center"/>
    </xf>
    <xf numFmtId="0" fontId="44" fillId="0" borderId="5" xfId="0" applyFont="1" applyBorder="1" applyAlignment="1">
      <alignment horizontal="center" vertical="center"/>
    </xf>
    <xf numFmtId="0" fontId="44" fillId="0" borderId="7" xfId="0" applyFont="1" applyBorder="1" applyAlignment="1">
      <alignment horizontal="center" vertical="center"/>
    </xf>
    <xf numFmtId="166" fontId="44" fillId="0" borderId="0" xfId="1" applyNumberFormat="1" applyFont="1" applyBorder="1" applyAlignment="1">
      <alignment horizontal="center" vertical="center"/>
    </xf>
    <xf numFmtId="166" fontId="44" fillId="0" borderId="0" xfId="1" applyNumberFormat="1" applyFont="1" applyBorder="1" applyAlignment="1">
      <alignment horizontal="center" vertical="center" wrapText="1"/>
    </xf>
    <xf numFmtId="166" fontId="44" fillId="0" borderId="0" xfId="1" applyNumberFormat="1" applyFont="1" applyFill="1" applyBorder="1" applyAlignment="1">
      <alignment horizontal="center" vertical="center" wrapText="1"/>
    </xf>
    <xf numFmtId="166" fontId="44" fillId="0" borderId="6" xfId="1" applyNumberFormat="1" applyFont="1" applyFill="1" applyBorder="1" applyAlignment="1">
      <alignment horizontal="center" vertical="center" wrapText="1"/>
    </xf>
    <xf numFmtId="173" fontId="44" fillId="0" borderId="12" xfId="1" applyNumberFormat="1" applyFont="1" applyBorder="1" applyAlignment="1">
      <alignment horizontal="center" vertical="center" wrapText="1"/>
    </xf>
    <xf numFmtId="173" fontId="44" fillId="0" borderId="0" xfId="1" applyNumberFormat="1" applyFont="1" applyBorder="1" applyAlignment="1">
      <alignment horizontal="center" vertical="center" wrapText="1"/>
    </xf>
    <xf numFmtId="0" fontId="44" fillId="0" borderId="9" xfId="0" applyFont="1" applyBorder="1" applyAlignment="1">
      <alignment horizontal="center" vertical="center"/>
    </xf>
    <xf numFmtId="166" fontId="43" fillId="0" borderId="10" xfId="1" applyNumberFormat="1" applyFont="1" applyBorder="1" applyAlignment="1">
      <alignment horizontal="center" vertical="center"/>
    </xf>
    <xf numFmtId="166" fontId="43" fillId="0" borderId="10" xfId="1" applyNumberFormat="1" applyFont="1" applyBorder="1" applyAlignment="1">
      <alignment horizontal="center" vertical="center" wrapText="1"/>
    </xf>
    <xf numFmtId="166" fontId="43" fillId="0" borderId="10" xfId="1" applyNumberFormat="1" applyFont="1" applyFill="1" applyBorder="1" applyAlignment="1">
      <alignment horizontal="center" vertical="center" wrapText="1"/>
    </xf>
    <xf numFmtId="166" fontId="43" fillId="0" borderId="8" xfId="1" applyNumberFormat="1" applyFont="1" applyFill="1" applyBorder="1" applyAlignment="1">
      <alignment horizontal="center" vertical="center" wrapText="1"/>
    </xf>
    <xf numFmtId="173" fontId="43" fillId="0" borderId="12" xfId="1" applyNumberFormat="1" applyFont="1" applyBorder="1" applyAlignment="1">
      <alignment horizontal="center" vertical="center" wrapText="1"/>
    </xf>
    <xf numFmtId="173" fontId="43" fillId="0" borderId="0" xfId="1" applyNumberFormat="1" applyFont="1" applyBorder="1" applyAlignment="1">
      <alignment horizontal="center" vertical="center" wrapText="1"/>
    </xf>
    <xf numFmtId="3" fontId="44" fillId="0" borderId="0" xfId="1" applyNumberFormat="1" applyFont="1" applyBorder="1" applyAlignment="1">
      <alignment horizontal="center" vertical="center"/>
    </xf>
    <xf numFmtId="3" fontId="44" fillId="0" borderId="0" xfId="1" applyNumberFormat="1" applyFont="1" applyBorder="1" applyAlignment="1">
      <alignment horizontal="center" vertical="center" wrapText="1"/>
    </xf>
    <xf numFmtId="3" fontId="44" fillId="0" borderId="0" xfId="1" applyNumberFormat="1" applyFont="1" applyFill="1" applyBorder="1" applyAlignment="1">
      <alignment horizontal="center" vertical="center" wrapText="1"/>
    </xf>
    <xf numFmtId="3" fontId="44" fillId="0" borderId="6" xfId="1" applyNumberFormat="1" applyFont="1" applyFill="1" applyBorder="1" applyAlignment="1">
      <alignment horizontal="center" vertical="center" wrapText="1"/>
    </xf>
    <xf numFmtId="3" fontId="43" fillId="0" borderId="10" xfId="1" applyNumberFormat="1" applyFont="1" applyBorder="1" applyAlignment="1">
      <alignment horizontal="center" vertical="center"/>
    </xf>
    <xf numFmtId="3" fontId="43" fillId="0" borderId="10" xfId="1" applyNumberFormat="1" applyFont="1" applyBorder="1" applyAlignment="1">
      <alignment horizontal="center" vertical="center" wrapText="1"/>
    </xf>
    <xf numFmtId="3" fontId="43" fillId="0" borderId="10" xfId="1" applyNumberFormat="1" applyFont="1" applyFill="1" applyBorder="1" applyAlignment="1">
      <alignment horizontal="center" vertical="center" wrapText="1"/>
    </xf>
    <xf numFmtId="3" fontId="43" fillId="0" borderId="8" xfId="1" applyNumberFormat="1" applyFont="1" applyFill="1" applyBorder="1" applyAlignment="1">
      <alignment horizontal="center" vertical="center" wrapText="1"/>
    </xf>
    <xf numFmtId="0" fontId="45" fillId="0" borderId="0" xfId="0" applyFont="1"/>
    <xf numFmtId="0" fontId="43" fillId="5" borderId="3" xfId="7" applyFont="1" applyFill="1" applyBorder="1" applyAlignment="1">
      <alignment vertical="center" wrapText="1"/>
    </xf>
    <xf numFmtId="0" fontId="3" fillId="0" borderId="0" xfId="3" applyFont="1"/>
    <xf numFmtId="0" fontId="47" fillId="4" borderId="0" xfId="7" applyFont="1" applyFill="1" applyAlignment="1">
      <alignment horizontal="center"/>
    </xf>
    <xf numFmtId="0" fontId="48" fillId="0" borderId="0" xfId="7" applyFont="1" applyAlignment="1">
      <alignment wrapText="1"/>
    </xf>
    <xf numFmtId="0" fontId="14" fillId="0" borderId="43" xfId="2" applyBorder="1"/>
    <xf numFmtId="0" fontId="43" fillId="0" borderId="0" xfId="2" applyFont="1"/>
    <xf numFmtId="165" fontId="43" fillId="0" borderId="12" xfId="2" applyNumberFormat="1" applyFont="1" applyBorder="1" applyAlignment="1">
      <alignment horizontal="right" indent="2"/>
    </xf>
    <xf numFmtId="165" fontId="43" fillId="0" borderId="0" xfId="2" applyNumberFormat="1" applyFont="1" applyAlignment="1">
      <alignment horizontal="right" indent="2"/>
    </xf>
    <xf numFmtId="165" fontId="43" fillId="0" borderId="0" xfId="0" applyNumberFormat="1" applyFont="1" applyAlignment="1">
      <alignment horizontal="center"/>
    </xf>
    <xf numFmtId="165" fontId="43" fillId="0" borderId="6" xfId="0" applyNumberFormat="1" applyFont="1" applyBorder="1" applyAlignment="1">
      <alignment horizontal="center"/>
    </xf>
    <xf numFmtId="0" fontId="11" fillId="0" borderId="44" xfId="2" applyFont="1" applyBorder="1"/>
    <xf numFmtId="0" fontId="42" fillId="4" borderId="46" xfId="2" applyFont="1" applyFill="1" applyBorder="1" applyAlignment="1">
      <alignment horizontal="center" vertical="center"/>
    </xf>
    <xf numFmtId="0" fontId="42" fillId="4" borderId="0" xfId="2" applyFont="1" applyFill="1" applyAlignment="1">
      <alignment horizontal="center" vertical="center"/>
    </xf>
    <xf numFmtId="0" fontId="42" fillId="4" borderId="47" xfId="2" applyFont="1" applyFill="1" applyBorder="1" applyAlignment="1">
      <alignment horizontal="center" vertical="center"/>
    </xf>
    <xf numFmtId="0" fontId="42" fillId="4" borderId="46" xfId="2" applyFont="1" applyFill="1" applyBorder="1" applyAlignment="1">
      <alignment horizontal="center" vertical="center" wrapText="1"/>
    </xf>
    <xf numFmtId="0" fontId="42" fillId="4" borderId="48" xfId="2" applyFont="1" applyFill="1" applyBorder="1" applyAlignment="1">
      <alignment horizontal="center" vertical="center" wrapText="1"/>
    </xf>
    <xf numFmtId="0" fontId="49" fillId="0" borderId="48" xfId="2" applyFont="1" applyBorder="1"/>
    <xf numFmtId="0" fontId="42" fillId="4" borderId="49" xfId="0" applyFont="1" applyFill="1" applyBorder="1" applyAlignment="1">
      <alignment horizontal="center" vertical="center"/>
    </xf>
    <xf numFmtId="0" fontId="42" fillId="4" borderId="49" xfId="0" applyFont="1" applyFill="1" applyBorder="1" applyAlignment="1">
      <alignment horizontal="center" vertical="center" wrapText="1"/>
    </xf>
    <xf numFmtId="3" fontId="43" fillId="0" borderId="0" xfId="1" applyNumberFormat="1" applyFont="1" applyBorder="1" applyAlignment="1">
      <alignment horizontal="center" vertical="center"/>
    </xf>
    <xf numFmtId="3" fontId="43" fillId="0" borderId="0" xfId="1" applyNumberFormat="1" applyFont="1" applyBorder="1" applyAlignment="1">
      <alignment horizontal="center" vertical="center" wrapText="1"/>
    </xf>
    <xf numFmtId="3" fontId="43" fillId="0" borderId="0" xfId="1" applyNumberFormat="1" applyFont="1" applyFill="1" applyBorder="1" applyAlignment="1">
      <alignment horizontal="center" vertical="center" wrapText="1"/>
    </xf>
    <xf numFmtId="0" fontId="43" fillId="0" borderId="0" xfId="0" applyFont="1"/>
    <xf numFmtId="0" fontId="42" fillId="4" borderId="49" xfId="7" applyFont="1" applyFill="1" applyBorder="1" applyAlignment="1">
      <alignment horizontal="center"/>
    </xf>
    <xf numFmtId="0" fontId="40" fillId="0" borderId="0" xfId="3" applyFont="1"/>
    <xf numFmtId="0" fontId="38" fillId="4" borderId="49" xfId="3" applyFont="1" applyFill="1" applyBorder="1" applyAlignment="1">
      <alignment horizontal="center"/>
    </xf>
    <xf numFmtId="0" fontId="51" fillId="0" borderId="0" xfId="0" applyFont="1"/>
    <xf numFmtId="0" fontId="52" fillId="0" borderId="0" xfId="0" applyFont="1"/>
    <xf numFmtId="0" fontId="40" fillId="0" borderId="43" xfId="0" applyFont="1" applyBorder="1"/>
    <xf numFmtId="0" fontId="44" fillId="0" borderId="43" xfId="0" applyFont="1" applyBorder="1"/>
    <xf numFmtId="0" fontId="53" fillId="0" borderId="0" xfId="0" applyFont="1"/>
    <xf numFmtId="0" fontId="44" fillId="5" borderId="5" xfId="0" applyFont="1" applyFill="1" applyBorder="1" applyAlignment="1">
      <alignment horizontal="center" vertical="center"/>
    </xf>
    <xf numFmtId="0" fontId="44" fillId="5" borderId="7" xfId="0" applyFont="1" applyFill="1" applyBorder="1" applyAlignment="1">
      <alignment horizontal="center" vertical="center"/>
    </xf>
    <xf numFmtId="166" fontId="44" fillId="5" borderId="0" xfId="1" applyNumberFormat="1" applyFont="1" applyFill="1" applyBorder="1" applyAlignment="1">
      <alignment horizontal="center" vertical="center"/>
    </xf>
    <xf numFmtId="166" fontId="44" fillId="5" borderId="0" xfId="1" applyNumberFormat="1" applyFont="1" applyFill="1" applyBorder="1" applyAlignment="1">
      <alignment horizontal="center" vertical="center" wrapText="1"/>
    </xf>
    <xf numFmtId="173" fontId="44" fillId="5" borderId="12" xfId="1" applyNumberFormat="1" applyFont="1" applyFill="1" applyBorder="1" applyAlignment="1">
      <alignment horizontal="center" vertical="center" wrapText="1"/>
    </xf>
    <xf numFmtId="173" fontId="44" fillId="5" borderId="0" xfId="1" applyNumberFormat="1" applyFont="1" applyFill="1" applyBorder="1" applyAlignment="1">
      <alignment horizontal="center" vertical="center" wrapText="1"/>
    </xf>
    <xf numFmtId="0" fontId="44" fillId="5" borderId="9" xfId="0" applyFont="1" applyFill="1" applyBorder="1" applyAlignment="1">
      <alignment horizontal="center" vertical="center"/>
    </xf>
    <xf numFmtId="166" fontId="43" fillId="5" borderId="10" xfId="1" applyNumberFormat="1" applyFont="1" applyFill="1" applyBorder="1" applyAlignment="1">
      <alignment horizontal="center" vertical="center"/>
    </xf>
    <xf numFmtId="166" fontId="43" fillId="5" borderId="10" xfId="1" applyNumberFormat="1" applyFont="1" applyFill="1" applyBorder="1" applyAlignment="1">
      <alignment horizontal="center" vertical="center" wrapText="1"/>
    </xf>
    <xf numFmtId="173" fontId="43" fillId="5" borderId="12" xfId="1" applyNumberFormat="1" applyFont="1" applyFill="1" applyBorder="1" applyAlignment="1">
      <alignment horizontal="center" vertical="center" wrapText="1"/>
    </xf>
    <xf numFmtId="173" fontId="43" fillId="5" borderId="0" xfId="1" applyNumberFormat="1" applyFont="1" applyFill="1" applyBorder="1" applyAlignment="1">
      <alignment horizontal="center" vertical="center" wrapText="1"/>
    </xf>
    <xf numFmtId="166" fontId="44" fillId="5" borderId="12" xfId="1" applyNumberFormat="1" applyFont="1" applyFill="1" applyBorder="1" applyAlignment="1">
      <alignment horizontal="center" vertical="center" wrapText="1"/>
    </xf>
    <xf numFmtId="166" fontId="44" fillId="5" borderId="6" xfId="1" applyNumberFormat="1" applyFont="1" applyFill="1" applyBorder="1" applyAlignment="1">
      <alignment horizontal="center" vertical="center" wrapText="1"/>
    </xf>
    <xf numFmtId="166" fontId="43" fillId="5" borderId="13" xfId="1" applyNumberFormat="1" applyFont="1" applyFill="1" applyBorder="1" applyAlignment="1">
      <alignment horizontal="center" vertical="center" wrapText="1"/>
    </xf>
    <xf numFmtId="166" fontId="43" fillId="5" borderId="8" xfId="1" applyNumberFormat="1" applyFont="1" applyFill="1" applyBorder="1" applyAlignment="1">
      <alignment horizontal="center" vertical="center" wrapText="1"/>
    </xf>
    <xf numFmtId="3" fontId="44" fillId="5" borderId="12" xfId="0" applyNumberFormat="1" applyFont="1" applyFill="1" applyBorder="1"/>
    <xf numFmtId="3" fontId="44" fillId="5" borderId="0" xfId="0" applyNumberFormat="1" applyFont="1" applyFill="1"/>
    <xf numFmtId="3" fontId="44" fillId="5" borderId="6" xfId="0" applyNumberFormat="1" applyFont="1" applyFill="1" applyBorder="1"/>
    <xf numFmtId="3" fontId="44" fillId="5" borderId="13" xfId="0" applyNumberFormat="1" applyFont="1" applyFill="1" applyBorder="1"/>
    <xf numFmtId="3" fontId="44" fillId="5" borderId="10" xfId="0" applyNumberFormat="1" applyFont="1" applyFill="1" applyBorder="1"/>
    <xf numFmtId="3" fontId="44" fillId="5" borderId="8" xfId="0" applyNumberFormat="1" applyFont="1" applyFill="1" applyBorder="1"/>
    <xf numFmtId="166" fontId="44" fillId="5" borderId="10" xfId="1" applyNumberFormat="1" applyFont="1" applyFill="1" applyBorder="1" applyAlignment="1">
      <alignment horizontal="center"/>
    </xf>
    <xf numFmtId="0" fontId="43" fillId="5" borderId="5" xfId="0" applyFont="1" applyFill="1" applyBorder="1" applyAlignment="1">
      <alignment horizontal="center" vertical="center"/>
    </xf>
    <xf numFmtId="3" fontId="43" fillId="5" borderId="12" xfId="0" applyNumberFormat="1" applyFont="1" applyFill="1" applyBorder="1"/>
    <xf numFmtId="3" fontId="43" fillId="5" borderId="0" xfId="0" applyNumberFormat="1" applyFont="1" applyFill="1"/>
    <xf numFmtId="3" fontId="43" fillId="5" borderId="6" xfId="0" applyNumberFormat="1" applyFont="1" applyFill="1" applyBorder="1"/>
    <xf numFmtId="166" fontId="43" fillId="5" borderId="3" xfId="1" applyNumberFormat="1" applyFont="1" applyFill="1" applyBorder="1" applyAlignment="1">
      <alignment horizontal="center" vertical="center" wrapText="1"/>
    </xf>
    <xf numFmtId="0" fontId="43" fillId="5" borderId="7" xfId="0" applyFont="1" applyFill="1" applyBorder="1" applyAlignment="1">
      <alignment horizontal="center" vertical="center"/>
    </xf>
    <xf numFmtId="166" fontId="43" fillId="5" borderId="0" xfId="1" applyNumberFormat="1" applyFont="1" applyFill="1" applyBorder="1" applyAlignment="1">
      <alignment horizontal="center" vertical="center" wrapText="1"/>
    </xf>
    <xf numFmtId="0" fontId="43" fillId="5" borderId="36" xfId="0" applyFont="1" applyFill="1" applyBorder="1" applyAlignment="1">
      <alignment horizontal="center" vertical="center"/>
    </xf>
    <xf numFmtId="3" fontId="43" fillId="5" borderId="33" xfId="0" applyNumberFormat="1" applyFont="1" applyFill="1" applyBorder="1"/>
    <xf numFmtId="3" fontId="43" fillId="5" borderId="34" xfId="0" applyNumberFormat="1" applyFont="1" applyFill="1" applyBorder="1"/>
    <xf numFmtId="3" fontId="43" fillId="5" borderId="35" xfId="0" applyNumberFormat="1" applyFont="1" applyFill="1" applyBorder="1"/>
    <xf numFmtId="166" fontId="43" fillId="5" borderId="34" xfId="1" applyNumberFormat="1" applyFont="1" applyFill="1" applyBorder="1" applyAlignment="1">
      <alignment horizontal="center"/>
    </xf>
    <xf numFmtId="0" fontId="6" fillId="0" borderId="53" xfId="0" applyFont="1" applyBorder="1"/>
    <xf numFmtId="0" fontId="6" fillId="0" borderId="50" xfId="0" applyFont="1" applyBorder="1"/>
    <xf numFmtId="0" fontId="41" fillId="0" borderId="0" xfId="2" applyFont="1"/>
    <xf numFmtId="0" fontId="48" fillId="0" borderId="0" xfId="2" applyFont="1"/>
    <xf numFmtId="0" fontId="44" fillId="0" borderId="0" xfId="2" applyFont="1"/>
    <xf numFmtId="165" fontId="54" fillId="0" borderId="0" xfId="2" applyNumberFormat="1" applyFont="1"/>
    <xf numFmtId="0" fontId="54" fillId="0" borderId="0" xfId="2" applyFont="1"/>
    <xf numFmtId="0" fontId="53" fillId="0" borderId="0" xfId="2" applyFont="1"/>
    <xf numFmtId="168" fontId="55" fillId="4" borderId="49" xfId="2" applyNumberFormat="1" applyFont="1" applyFill="1" applyBorder="1" applyAlignment="1">
      <alignment horizontal="right" vertical="center"/>
    </xf>
    <xf numFmtId="168" fontId="55" fillId="4" borderId="49" xfId="2" applyNumberFormat="1" applyFont="1" applyFill="1" applyBorder="1" applyAlignment="1">
      <alignment horizontal="center" vertical="center"/>
    </xf>
    <xf numFmtId="0" fontId="56" fillId="5" borderId="0" xfId="2" applyFont="1" applyFill="1"/>
    <xf numFmtId="167" fontId="57" fillId="5" borderId="17" xfId="2" applyNumberFormat="1" applyFont="1" applyFill="1" applyBorder="1"/>
    <xf numFmtId="167" fontId="57" fillId="5" borderId="17" xfId="2" applyNumberFormat="1" applyFont="1" applyFill="1" applyBorder="1" applyAlignment="1">
      <alignment horizontal="right"/>
    </xf>
    <xf numFmtId="167" fontId="57" fillId="5" borderId="16" xfId="2" applyNumberFormat="1" applyFont="1" applyFill="1" applyBorder="1"/>
    <xf numFmtId="0" fontId="57" fillId="5" borderId="0" xfId="2" applyFont="1" applyFill="1"/>
    <xf numFmtId="0" fontId="58" fillId="5" borderId="0" xfId="2" applyFont="1" applyFill="1"/>
    <xf numFmtId="167" fontId="58" fillId="5" borderId="17" xfId="2" applyNumberFormat="1" applyFont="1" applyFill="1" applyBorder="1" applyAlignment="1">
      <alignment horizontal="right"/>
    </xf>
    <xf numFmtId="167" fontId="58" fillId="5" borderId="16" xfId="2" applyNumberFormat="1" applyFont="1" applyFill="1" applyBorder="1" applyAlignment="1">
      <alignment horizontal="right"/>
    </xf>
    <xf numFmtId="168" fontId="55" fillId="4" borderId="49" xfId="2" applyNumberFormat="1" applyFont="1" applyFill="1" applyBorder="1" applyAlignment="1">
      <alignment horizontal="center" vertical="center" wrapText="1"/>
    </xf>
    <xf numFmtId="0" fontId="56" fillId="5" borderId="37" xfId="2" applyFont="1" applyFill="1" applyBorder="1"/>
    <xf numFmtId="167" fontId="57" fillId="5" borderId="39" xfId="2" applyNumberFormat="1" applyFont="1" applyFill="1" applyBorder="1"/>
    <xf numFmtId="167" fontId="57" fillId="5" borderId="0" xfId="2" applyNumberFormat="1" applyFont="1" applyFill="1"/>
    <xf numFmtId="167" fontId="57" fillId="5" borderId="41" xfId="2" applyNumberFormat="1" applyFont="1" applyFill="1" applyBorder="1"/>
    <xf numFmtId="0" fontId="40" fillId="5" borderId="30" xfId="0" applyFont="1" applyFill="1" applyBorder="1"/>
    <xf numFmtId="0" fontId="40" fillId="5" borderId="0" xfId="0" applyFont="1" applyFill="1"/>
    <xf numFmtId="0" fontId="57" fillId="5" borderId="37" xfId="2" applyFont="1" applyFill="1" applyBorder="1"/>
    <xf numFmtId="175" fontId="57" fillId="5" borderId="30" xfId="1" applyNumberFormat="1" applyFont="1" applyFill="1" applyBorder="1" applyAlignment="1">
      <alignment horizontal="center" vertical="center" wrapText="1"/>
    </xf>
    <xf numFmtId="175" fontId="57" fillId="5" borderId="0" xfId="1" applyNumberFormat="1" applyFont="1" applyFill="1" applyBorder="1" applyAlignment="1">
      <alignment horizontal="center" vertical="center" wrapText="1"/>
    </xf>
    <xf numFmtId="0" fontId="58" fillId="5" borderId="37" xfId="2" applyFont="1" applyFill="1" applyBorder="1"/>
    <xf numFmtId="167" fontId="58" fillId="5" borderId="39" xfId="2" applyNumberFormat="1" applyFont="1" applyFill="1" applyBorder="1" applyAlignment="1">
      <alignment horizontal="right"/>
    </xf>
    <xf numFmtId="167" fontId="58" fillId="5" borderId="0" xfId="2" applyNumberFormat="1" applyFont="1" applyFill="1" applyAlignment="1">
      <alignment horizontal="right"/>
    </xf>
    <xf numFmtId="167" fontId="58" fillId="5" borderId="41" xfId="2" applyNumberFormat="1" applyFont="1" applyFill="1" applyBorder="1" applyAlignment="1">
      <alignment horizontal="right"/>
    </xf>
    <xf numFmtId="167" fontId="58" fillId="0" borderId="0" xfId="2" applyNumberFormat="1" applyFont="1" applyAlignment="1">
      <alignment horizontal="right"/>
    </xf>
    <xf numFmtId="167" fontId="57" fillId="5" borderId="39" xfId="2" applyNumberFormat="1" applyFont="1" applyFill="1" applyBorder="1" applyAlignment="1">
      <alignment vertical="center"/>
    </xf>
    <xf numFmtId="167" fontId="57" fillId="5" borderId="0" xfId="2" applyNumberFormat="1" applyFont="1" applyFill="1" applyAlignment="1">
      <alignment vertical="center"/>
    </xf>
    <xf numFmtId="167" fontId="57" fillId="5" borderId="41" xfId="2" applyNumberFormat="1" applyFont="1" applyFill="1" applyBorder="1" applyAlignment="1">
      <alignment vertical="center"/>
    </xf>
    <xf numFmtId="167" fontId="58" fillId="5" borderId="39" xfId="2" applyNumberFormat="1" applyFont="1" applyFill="1" applyBorder="1" applyAlignment="1">
      <alignment horizontal="right" vertical="center"/>
    </xf>
    <xf numFmtId="167" fontId="58" fillId="5" borderId="0" xfId="2" applyNumberFormat="1" applyFont="1" applyFill="1" applyAlignment="1">
      <alignment horizontal="right" vertical="center"/>
    </xf>
    <xf numFmtId="167" fontId="58" fillId="5" borderId="41" xfId="2" applyNumberFormat="1" applyFont="1" applyFill="1" applyBorder="1" applyAlignment="1">
      <alignment horizontal="right" vertical="center"/>
    </xf>
    <xf numFmtId="167" fontId="7" fillId="0" borderId="39" xfId="2" applyNumberFormat="1" applyFont="1" applyBorder="1" applyAlignment="1">
      <alignment horizontal="right" vertical="center"/>
    </xf>
    <xf numFmtId="167" fontId="7" fillId="0" borderId="0" xfId="2" applyNumberFormat="1" applyFont="1" applyAlignment="1">
      <alignment horizontal="right" vertical="center"/>
    </xf>
    <xf numFmtId="167" fontId="7" fillId="0" borderId="41" xfId="2" applyNumberFormat="1" applyFont="1" applyBorder="1" applyAlignment="1">
      <alignment horizontal="right" vertical="center"/>
    </xf>
    <xf numFmtId="175" fontId="0" fillId="0" borderId="30" xfId="0" applyNumberFormat="1" applyBorder="1" applyAlignment="1">
      <alignment vertical="center"/>
    </xf>
    <xf numFmtId="175" fontId="0" fillId="0" borderId="0" xfId="0" applyNumberFormat="1" applyAlignment="1">
      <alignment vertical="center"/>
    </xf>
    <xf numFmtId="167" fontId="9" fillId="0" borderId="39" xfId="2" applyNumberFormat="1" applyFont="1" applyBorder="1" applyAlignment="1">
      <alignment vertical="center"/>
    </xf>
    <xf numFmtId="167" fontId="9" fillId="0" borderId="0" xfId="2" applyNumberFormat="1" applyFont="1" applyAlignment="1">
      <alignment vertical="center"/>
    </xf>
    <xf numFmtId="167" fontId="9" fillId="0" borderId="41" xfId="2" applyNumberFormat="1" applyFont="1" applyBorder="1" applyAlignment="1">
      <alignment vertical="center"/>
    </xf>
    <xf numFmtId="0" fontId="0" fillId="0" borderId="30" xfId="0" applyBorder="1" applyAlignment="1">
      <alignment vertical="center"/>
    </xf>
    <xf numFmtId="0" fontId="0" fillId="0" borderId="0" xfId="0" applyAlignment="1">
      <alignment vertical="center"/>
    </xf>
    <xf numFmtId="175" fontId="1" fillId="0" borderId="0" xfId="0" applyNumberFormat="1" applyFont="1"/>
    <xf numFmtId="0" fontId="38" fillId="4" borderId="49" xfId="0" applyFont="1" applyFill="1" applyBorder="1" applyAlignment="1">
      <alignment horizontal="center" vertical="center"/>
    </xf>
    <xf numFmtId="0" fontId="10" fillId="0" borderId="54" xfId="2" applyFont="1" applyBorder="1" applyAlignment="1">
      <alignment horizontal="center"/>
    </xf>
    <xf numFmtId="0" fontId="12" fillId="0" borderId="37" xfId="2" applyFont="1" applyBorder="1"/>
    <xf numFmtId="167" fontId="11" fillId="0" borderId="39" xfId="2" applyNumberFormat="1" applyFont="1" applyBorder="1"/>
    <xf numFmtId="167" fontId="11" fillId="0" borderId="0" xfId="2" applyNumberFormat="1" applyFont="1"/>
    <xf numFmtId="167" fontId="11" fillId="0" borderId="37" xfId="2" applyNumberFormat="1" applyFont="1" applyBorder="1"/>
    <xf numFmtId="173" fontId="11" fillId="0" borderId="39" xfId="1" applyNumberFormat="1" applyFont="1" applyBorder="1" applyAlignment="1">
      <alignment horizontal="center" vertical="center" wrapText="1"/>
    </xf>
    <xf numFmtId="0" fontId="6" fillId="0" borderId="37" xfId="0" applyFont="1" applyBorder="1"/>
    <xf numFmtId="0" fontId="11" fillId="0" borderId="37" xfId="2" applyFont="1" applyBorder="1"/>
    <xf numFmtId="175" fontId="11" fillId="0" borderId="39" xfId="1" applyNumberFormat="1" applyFont="1" applyBorder="1" applyAlignment="1">
      <alignment horizontal="center" vertical="center" wrapText="1"/>
    </xf>
    <xf numFmtId="175" fontId="11" fillId="0" borderId="0" xfId="1" applyNumberFormat="1" applyFont="1" applyBorder="1" applyAlignment="1">
      <alignment horizontal="center" vertical="center" wrapText="1"/>
    </xf>
    <xf numFmtId="175" fontId="11" fillId="0" borderId="37" xfId="1" applyNumberFormat="1" applyFont="1" applyBorder="1" applyAlignment="1">
      <alignment horizontal="center" vertical="center" wrapText="1"/>
    </xf>
    <xf numFmtId="167" fontId="12" fillId="0" borderId="39" xfId="2" applyNumberFormat="1" applyFont="1" applyBorder="1"/>
    <xf numFmtId="167" fontId="12" fillId="0" borderId="0" xfId="2" applyNumberFormat="1" applyFont="1"/>
    <xf numFmtId="167" fontId="12" fillId="0" borderId="37" xfId="2" applyNumberFormat="1" applyFont="1" applyBorder="1"/>
    <xf numFmtId="167" fontId="59" fillId="0" borderId="39" xfId="2" applyNumberFormat="1" applyFont="1" applyBorder="1" applyAlignment="1">
      <alignment horizontal="right"/>
    </xf>
    <xf numFmtId="167" fontId="59" fillId="0" borderId="0" xfId="2" applyNumberFormat="1" applyFont="1" applyAlignment="1">
      <alignment horizontal="right"/>
    </xf>
    <xf numFmtId="167" fontId="59" fillId="0" borderId="37" xfId="2" applyNumberFormat="1" applyFont="1" applyBorder="1" applyAlignment="1">
      <alignment horizontal="right"/>
    </xf>
    <xf numFmtId="176" fontId="11" fillId="0" borderId="0" xfId="1" applyNumberFormat="1" applyFont="1" applyBorder="1" applyAlignment="1">
      <alignment horizontal="center" vertical="center" wrapText="1"/>
    </xf>
    <xf numFmtId="176" fontId="11" fillId="0" borderId="37" xfId="1" applyNumberFormat="1" applyFont="1" applyBorder="1" applyAlignment="1">
      <alignment horizontal="center" vertical="center" wrapText="1"/>
    </xf>
    <xf numFmtId="0" fontId="59" fillId="0" borderId="37" xfId="2" applyFont="1" applyBorder="1"/>
    <xf numFmtId="0" fontId="60" fillId="0" borderId="37" xfId="2" applyFont="1" applyBorder="1"/>
    <xf numFmtId="0" fontId="11" fillId="0" borderId="6" xfId="3" applyFont="1" applyBorder="1" applyAlignment="1">
      <alignment vertical="center"/>
    </xf>
    <xf numFmtId="169" fontId="11" fillId="0" borderId="12" xfId="3" applyNumberFormat="1" applyFont="1" applyBorder="1" applyAlignment="1">
      <alignment horizontal="right" vertical="center" wrapText="1"/>
    </xf>
    <xf numFmtId="169" fontId="11" fillId="0" borderId="0" xfId="3" applyNumberFormat="1" applyFont="1" applyAlignment="1">
      <alignment horizontal="right" vertical="center" wrapText="1"/>
    </xf>
    <xf numFmtId="170" fontId="11" fillId="0" borderId="0" xfId="5" applyNumberFormat="1" applyFont="1" applyFill="1" applyBorder="1" applyAlignment="1" applyProtection="1">
      <alignment horizontal="right" vertical="center" wrapText="1"/>
    </xf>
    <xf numFmtId="170" fontId="11" fillId="0" borderId="6" xfId="5" applyNumberFormat="1" applyFont="1" applyFill="1" applyBorder="1" applyAlignment="1" applyProtection="1">
      <alignment horizontal="right" vertical="center" wrapText="1"/>
    </xf>
    <xf numFmtId="171" fontId="11" fillId="0" borderId="12" xfId="3" applyNumberFormat="1" applyFont="1" applyBorder="1" applyAlignment="1">
      <alignment horizontal="right" vertical="center"/>
    </xf>
    <xf numFmtId="172" fontId="11" fillId="0" borderId="0" xfId="6" applyNumberFormat="1" applyFont="1" applyBorder="1" applyAlignment="1">
      <alignment horizontal="right" vertical="center"/>
    </xf>
    <xf numFmtId="174" fontId="11" fillId="0" borderId="0" xfId="9" applyNumberFormat="1" applyFont="1" applyFill="1" applyBorder="1" applyAlignment="1" applyProtection="1">
      <alignment horizontal="right" vertical="center" wrapText="1"/>
    </xf>
    <xf numFmtId="174" fontId="11" fillId="0" borderId="6" xfId="9" applyNumberFormat="1" applyFont="1" applyFill="1" applyBorder="1" applyAlignment="1" applyProtection="1">
      <alignment horizontal="right" vertical="center" wrapText="1"/>
    </xf>
    <xf numFmtId="0" fontId="11" fillId="0" borderId="10" xfId="4" applyFont="1" applyBorder="1" applyAlignment="1">
      <alignment vertical="center"/>
    </xf>
    <xf numFmtId="169" fontId="11" fillId="0" borderId="13" xfId="3" applyNumberFormat="1" applyFont="1" applyBorder="1" applyAlignment="1">
      <alignment horizontal="right" vertical="center" wrapText="1"/>
    </xf>
    <xf numFmtId="169" fontId="11" fillId="0" borderId="10" xfId="3" applyNumberFormat="1" applyFont="1" applyBorder="1" applyAlignment="1">
      <alignment horizontal="right" vertical="center" wrapText="1"/>
    </xf>
    <xf numFmtId="170" fontId="11" fillId="0" borderId="10" xfId="5" applyNumberFormat="1" applyFont="1" applyFill="1" applyBorder="1" applyAlignment="1" applyProtection="1">
      <alignment horizontal="right" vertical="center" wrapText="1"/>
    </xf>
    <xf numFmtId="170" fontId="11" fillId="0" borderId="8" xfId="5" applyNumberFormat="1" applyFont="1" applyFill="1" applyBorder="1" applyAlignment="1" applyProtection="1">
      <alignment horizontal="right" vertical="center" wrapText="1"/>
    </xf>
    <xf numFmtId="171" fontId="11" fillId="0" borderId="13" xfId="3" applyNumberFormat="1" applyFont="1" applyBorder="1" applyAlignment="1">
      <alignment horizontal="right" vertical="center"/>
    </xf>
    <xf numFmtId="172" fontId="11" fillId="0" borderId="10" xfId="6" applyNumberFormat="1" applyFont="1" applyBorder="1" applyAlignment="1">
      <alignment horizontal="right" vertical="center"/>
    </xf>
    <xf numFmtId="3" fontId="43" fillId="5" borderId="12" xfId="7" applyNumberFormat="1" applyFont="1" applyFill="1" applyBorder="1" applyAlignment="1">
      <alignment horizontal="right" vertical="center"/>
    </xf>
    <xf numFmtId="3" fontId="43" fillId="5" borderId="0" xfId="7" applyNumberFormat="1" applyFont="1" applyFill="1" applyAlignment="1">
      <alignment horizontal="right" vertical="center"/>
    </xf>
    <xf numFmtId="3" fontId="43" fillId="5" borderId="6" xfId="7" applyNumberFormat="1" applyFont="1" applyFill="1" applyBorder="1" applyAlignment="1">
      <alignment horizontal="right" vertical="center"/>
    </xf>
    <xf numFmtId="171" fontId="43" fillId="5" borderId="12" xfId="7" applyNumberFormat="1" applyFont="1" applyFill="1" applyBorder="1" applyAlignment="1">
      <alignment horizontal="right" vertical="center"/>
    </xf>
    <xf numFmtId="172" fontId="43" fillId="5" borderId="0" xfId="8" applyNumberFormat="1" applyFont="1" applyFill="1" applyBorder="1" applyAlignment="1">
      <alignment horizontal="right" vertical="center"/>
    </xf>
    <xf numFmtId="0" fontId="46" fillId="0" borderId="3" xfId="7" applyFont="1" applyBorder="1" applyAlignment="1">
      <alignment vertical="center" wrapText="1"/>
    </xf>
    <xf numFmtId="3" fontId="13" fillId="0" borderId="11" xfId="7" applyNumberFormat="1" applyFont="1" applyBorder="1" applyAlignment="1">
      <alignment horizontal="right" vertical="center"/>
    </xf>
    <xf numFmtId="3" fontId="13" fillId="0" borderId="3" xfId="7" applyNumberFormat="1" applyFont="1" applyBorder="1" applyAlignment="1">
      <alignment horizontal="right" vertical="center"/>
    </xf>
    <xf numFmtId="3" fontId="13" fillId="0" borderId="4" xfId="7" applyNumberFormat="1" applyFont="1" applyBorder="1" applyAlignment="1">
      <alignment horizontal="right" vertical="center"/>
    </xf>
    <xf numFmtId="171" fontId="11" fillId="0" borderId="11" xfId="7" applyNumberFormat="1" applyFont="1" applyBorder="1" applyAlignment="1">
      <alignment horizontal="right" vertical="center"/>
    </xf>
    <xf numFmtId="172" fontId="11" fillId="0" borderId="3" xfId="8" applyNumberFormat="1" applyFont="1" applyFill="1" applyBorder="1" applyAlignment="1">
      <alignment horizontal="right" vertical="center"/>
    </xf>
    <xf numFmtId="172" fontId="11" fillId="0" borderId="3" xfId="8" applyNumberFormat="1" applyFont="1" applyBorder="1" applyAlignment="1">
      <alignment horizontal="right" vertical="center"/>
    </xf>
    <xf numFmtId="0" fontId="6" fillId="0" borderId="0" xfId="7" applyFont="1" applyAlignment="1">
      <alignment horizontal="left" vertical="center"/>
    </xf>
    <xf numFmtId="3" fontId="6" fillId="0" borderId="12" xfId="7" applyNumberFormat="1" applyFont="1" applyBorder="1" applyAlignment="1">
      <alignment horizontal="right" vertical="center"/>
    </xf>
    <xf numFmtId="3" fontId="6" fillId="0" borderId="0" xfId="7" applyNumberFormat="1" applyFont="1" applyAlignment="1">
      <alignment horizontal="right" vertical="center"/>
    </xf>
    <xf numFmtId="3" fontId="6" fillId="0" borderId="6" xfId="7" applyNumberFormat="1" applyFont="1" applyBorder="1" applyAlignment="1">
      <alignment horizontal="right" vertical="center"/>
    </xf>
    <xf numFmtId="171" fontId="11" fillId="0" borderId="12" xfId="7" applyNumberFormat="1" applyFont="1" applyBorder="1" applyAlignment="1">
      <alignment horizontal="right" vertical="center"/>
    </xf>
    <xf numFmtId="172" fontId="11" fillId="0" borderId="0" xfId="8" applyNumberFormat="1" applyFont="1" applyFill="1" applyBorder="1" applyAlignment="1">
      <alignment horizontal="right" vertical="center"/>
    </xf>
    <xf numFmtId="172" fontId="11" fillId="0" borderId="0" xfId="8" applyNumberFormat="1" applyFont="1" applyBorder="1" applyAlignment="1">
      <alignment horizontal="right" vertical="center"/>
    </xf>
    <xf numFmtId="0" fontId="6" fillId="0" borderId="10" xfId="7" applyFont="1" applyBorder="1" applyAlignment="1">
      <alignment horizontal="left" vertical="center"/>
    </xf>
    <xf numFmtId="3" fontId="6" fillId="0" borderId="13" xfId="7" applyNumberFormat="1" applyFont="1" applyBorder="1" applyAlignment="1">
      <alignment horizontal="right" vertical="center"/>
    </xf>
    <xf numFmtId="3" fontId="6" fillId="0" borderId="10" xfId="7" applyNumberFormat="1" applyFont="1" applyBorder="1" applyAlignment="1">
      <alignment horizontal="right" vertical="center"/>
    </xf>
    <xf numFmtId="3" fontId="6" fillId="0" borderId="8" xfId="7" applyNumberFormat="1" applyFont="1" applyBorder="1" applyAlignment="1">
      <alignment horizontal="right" vertical="center"/>
    </xf>
    <xf numFmtId="171" fontId="11" fillId="0" borderId="13" xfId="7" applyNumberFormat="1" applyFont="1" applyBorder="1" applyAlignment="1">
      <alignment horizontal="right" vertical="center"/>
    </xf>
    <xf numFmtId="172" fontId="11" fillId="0" borderId="10" xfId="8" applyNumberFormat="1" applyFont="1" applyFill="1" applyBorder="1" applyAlignment="1">
      <alignment horizontal="right" vertical="center"/>
    </xf>
    <xf numFmtId="172" fontId="11" fillId="0" borderId="10" xfId="8" applyNumberFormat="1" applyFont="1" applyBorder="1" applyAlignment="1">
      <alignment horizontal="right" vertical="center"/>
    </xf>
    <xf numFmtId="3" fontId="6" fillId="0" borderId="11" xfId="7" applyNumberFormat="1" applyFont="1" applyBorder="1" applyAlignment="1">
      <alignment horizontal="right" vertical="center"/>
    </xf>
    <xf numFmtId="3" fontId="6" fillId="0" borderId="3" xfId="7" applyNumberFormat="1" applyFont="1" applyBorder="1" applyAlignment="1">
      <alignment horizontal="right" vertical="center"/>
    </xf>
    <xf numFmtId="3" fontId="6" fillId="0" borderId="4" xfId="7" applyNumberFormat="1" applyFont="1" applyBorder="1" applyAlignment="1">
      <alignment horizontal="right" vertical="center"/>
    </xf>
    <xf numFmtId="0" fontId="46" fillId="0" borderId="0" xfId="7" applyFont="1" applyAlignment="1">
      <alignment vertical="center" wrapText="1"/>
    </xf>
    <xf numFmtId="3" fontId="43" fillId="5" borderId="11" xfId="7" applyNumberFormat="1" applyFont="1" applyFill="1" applyBorder="1" applyAlignment="1">
      <alignment horizontal="right" vertical="center"/>
    </xf>
    <xf numFmtId="3" fontId="43" fillId="5" borderId="3" xfId="7" applyNumberFormat="1" applyFont="1" applyFill="1" applyBorder="1" applyAlignment="1">
      <alignment horizontal="right" vertical="center"/>
    </xf>
    <xf numFmtId="3" fontId="43" fillId="5" borderId="4" xfId="7" applyNumberFormat="1" applyFont="1" applyFill="1" applyBorder="1" applyAlignment="1">
      <alignment horizontal="right" vertical="center"/>
    </xf>
    <xf numFmtId="0" fontId="46" fillId="0" borderId="3" xfId="7" applyFont="1" applyBorder="1" applyAlignment="1">
      <alignment horizontal="left" vertical="center"/>
    </xf>
    <xf numFmtId="171" fontId="12" fillId="0" borderId="11" xfId="7" applyNumberFormat="1" applyFont="1" applyBorder="1" applyAlignment="1">
      <alignment horizontal="right" vertical="center"/>
    </xf>
    <xf numFmtId="172" fontId="12" fillId="0" borderId="3" xfId="8" applyNumberFormat="1" applyFont="1" applyFill="1" applyBorder="1" applyAlignment="1">
      <alignment horizontal="right" vertical="center"/>
    </xf>
    <xf numFmtId="172" fontId="12" fillId="0" borderId="3" xfId="8" applyNumberFormat="1" applyFont="1" applyBorder="1" applyAlignment="1">
      <alignment horizontal="right" vertical="center"/>
    </xf>
    <xf numFmtId="0" fontId="6" fillId="0" borderId="6" xfId="7" applyFont="1" applyBorder="1" applyAlignment="1">
      <alignment horizontal="left" vertical="center"/>
    </xf>
    <xf numFmtId="0" fontId="6" fillId="0" borderId="8" xfId="7" applyFont="1" applyBorder="1" applyAlignment="1">
      <alignment horizontal="left" vertical="center"/>
    </xf>
    <xf numFmtId="0" fontId="11" fillId="0" borderId="11" xfId="7" applyFont="1" applyBorder="1" applyAlignment="1">
      <alignment horizontal="right" vertical="center"/>
    </xf>
    <xf numFmtId="0" fontId="11" fillId="0" borderId="3" xfId="7" applyFont="1" applyBorder="1" applyAlignment="1">
      <alignment horizontal="right" vertical="center"/>
    </xf>
    <xf numFmtId="0" fontId="11" fillId="0" borderId="4" xfId="7" applyFont="1" applyBorder="1" applyAlignment="1">
      <alignment horizontal="right" vertical="center"/>
    </xf>
    <xf numFmtId="0" fontId="11" fillId="0" borderId="12" xfId="7" applyFont="1" applyBorder="1" applyAlignment="1">
      <alignment horizontal="right" vertical="center"/>
    </xf>
    <xf numFmtId="0" fontId="11" fillId="0" borderId="0" xfId="7" applyFont="1" applyAlignment="1">
      <alignment horizontal="right" vertical="center"/>
    </xf>
    <xf numFmtId="0" fontId="59" fillId="0" borderId="0" xfId="4" applyFont="1"/>
    <xf numFmtId="0" fontId="61" fillId="0" borderId="0" xfId="10"/>
    <xf numFmtId="3" fontId="44" fillId="0" borderId="12" xfId="1" applyNumberFormat="1" applyFont="1" applyBorder="1" applyAlignment="1">
      <alignment horizontal="center" vertical="center"/>
    </xf>
    <xf numFmtId="3" fontId="44" fillId="0" borderId="6" xfId="1" applyNumberFormat="1" applyFont="1" applyBorder="1" applyAlignment="1">
      <alignment horizontal="center" vertical="center" wrapText="1"/>
    </xf>
    <xf numFmtId="3" fontId="43" fillId="0" borderId="13" xfId="1" applyNumberFormat="1" applyFont="1" applyBorder="1" applyAlignment="1">
      <alignment horizontal="center" vertical="center"/>
    </xf>
    <xf numFmtId="3" fontId="43" fillId="0" borderId="8" xfId="1" applyNumberFormat="1" applyFont="1" applyBorder="1" applyAlignment="1">
      <alignment horizontal="center" vertical="center" wrapText="1"/>
    </xf>
    <xf numFmtId="0" fontId="12" fillId="0" borderId="37" xfId="2" applyFont="1" applyBorder="1" applyAlignment="1">
      <alignment vertical="center"/>
    </xf>
    <xf numFmtId="0" fontId="11" fillId="0" borderId="37" xfId="2" applyFont="1" applyBorder="1" applyAlignment="1">
      <alignment vertical="center"/>
    </xf>
    <xf numFmtId="0" fontId="59" fillId="0" borderId="37" xfId="2" applyFont="1" applyBorder="1" applyAlignment="1">
      <alignment vertical="center"/>
    </xf>
    <xf numFmtId="0" fontId="60" fillId="0" borderId="37" xfId="2" applyFont="1" applyBorder="1" applyAlignment="1">
      <alignment vertical="center"/>
    </xf>
    <xf numFmtId="0" fontId="6" fillId="0" borderId="0" xfId="0" applyFont="1" applyAlignment="1">
      <alignment horizontal="left" vertical="top" wrapText="1"/>
    </xf>
    <xf numFmtId="0" fontId="6" fillId="0" borderId="0" xfId="0" applyFont="1" applyAlignment="1">
      <alignment horizontal="left" vertical="top"/>
    </xf>
    <xf numFmtId="0" fontId="39" fillId="4" borderId="0" xfId="0" applyFont="1" applyFill="1" applyAlignment="1">
      <alignment horizontal="center" vertical="center" wrapText="1"/>
    </xf>
    <xf numFmtId="0" fontId="33" fillId="4" borderId="0" xfId="0" applyFont="1" applyFill="1" applyAlignment="1">
      <alignment horizontal="center" vertical="center" wrapText="1"/>
    </xf>
    <xf numFmtId="0" fontId="40" fillId="0" borderId="0" xfId="0" applyFont="1" applyAlignment="1">
      <alignment horizontal="center" vertical="center"/>
    </xf>
    <xf numFmtId="0" fontId="0" fillId="0" borderId="0" xfId="0" applyAlignment="1">
      <alignment horizontal="center" vertical="center"/>
    </xf>
    <xf numFmtId="17" fontId="40" fillId="0" borderId="0" xfId="0" quotePrefix="1" applyNumberFormat="1" applyFont="1" applyAlignment="1">
      <alignment horizontal="center" vertical="center"/>
    </xf>
    <xf numFmtId="17" fontId="0" fillId="0" borderId="0" xfId="0" applyNumberFormat="1" applyAlignment="1">
      <alignment horizontal="center" vertical="center"/>
    </xf>
    <xf numFmtId="0" fontId="34" fillId="0" borderId="0" xfId="0" applyFont="1" applyAlignment="1">
      <alignment horizontal="left" vertical="top" wrapText="1"/>
    </xf>
    <xf numFmtId="0" fontId="43"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8" xfId="0" applyFont="1" applyBorder="1" applyAlignment="1">
      <alignment horizontal="center" vertical="center" wrapText="1"/>
    </xf>
    <xf numFmtId="0" fontId="11" fillId="0" borderId="48" xfId="0" applyFont="1" applyBorder="1"/>
    <xf numFmtId="0" fontId="11" fillId="0" borderId="50" xfId="0" applyFont="1" applyBorder="1"/>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44" xfId="0" applyFont="1" applyBorder="1"/>
    <xf numFmtId="0" fontId="42" fillId="4" borderId="55" xfId="7" applyFont="1" applyFill="1" applyBorder="1" applyAlignment="1">
      <alignment horizontal="center"/>
    </xf>
    <xf numFmtId="0" fontId="42" fillId="4" borderId="56" xfId="7" applyFont="1" applyFill="1" applyBorder="1" applyAlignment="1">
      <alignment horizontal="center"/>
    </xf>
    <xf numFmtId="0" fontId="42" fillId="4" borderId="49" xfId="7" applyFont="1" applyFill="1" applyBorder="1" applyAlignment="1">
      <alignment horizontal="center" vertical="center"/>
    </xf>
    <xf numFmtId="0" fontId="40" fillId="0" borderId="0" xfId="3" applyFont="1" applyAlignment="1">
      <alignment horizontal="left" vertical="center" wrapText="1"/>
    </xf>
    <xf numFmtId="0" fontId="4" fillId="0" borderId="0" xfId="3" applyFont="1" applyAlignment="1">
      <alignment horizontal="left" vertical="center" wrapText="1"/>
    </xf>
    <xf numFmtId="0" fontId="12" fillId="0" borderId="51" xfId="7" applyFont="1" applyBorder="1" applyAlignment="1">
      <alignment horizontal="left" wrapText="1"/>
    </xf>
    <xf numFmtId="0" fontId="12" fillId="0" borderId="52" xfId="7" applyFont="1" applyBorder="1" applyAlignment="1">
      <alignment horizontal="left" wrapText="1"/>
    </xf>
    <xf numFmtId="0" fontId="41" fillId="0" borderId="0" xfId="3" applyFont="1" applyAlignment="1">
      <alignment horizontal="center" vertical="center" wrapText="1"/>
    </xf>
    <xf numFmtId="0" fontId="4" fillId="0" borderId="0" xfId="3" applyFont="1" applyAlignment="1">
      <alignment horizontal="center" vertical="center" wrapText="1"/>
    </xf>
    <xf numFmtId="0" fontId="42" fillId="4" borderId="0" xfId="7" applyFont="1" applyFill="1" applyAlignment="1">
      <alignment horizontal="center"/>
    </xf>
    <xf numFmtId="0" fontId="11" fillId="0" borderId="0" xfId="7" applyFont="1" applyAlignment="1">
      <alignment horizontal="center"/>
    </xf>
    <xf numFmtId="0" fontId="44" fillId="0" borderId="45" xfId="3" applyFont="1" applyBorder="1" applyAlignment="1">
      <alignment horizontal="left" vertical="center" wrapText="1"/>
    </xf>
    <xf numFmtId="0" fontId="43" fillId="0" borderId="0" xfId="2" applyFont="1" applyAlignment="1">
      <alignment horizontal="center" wrapText="1"/>
    </xf>
    <xf numFmtId="0" fontId="43" fillId="0" borderId="6" xfId="2" applyFont="1" applyBorder="1" applyAlignment="1">
      <alignment horizontal="center" wrapText="1"/>
    </xf>
    <xf numFmtId="0" fontId="50" fillId="0" borderId="0" xfId="3" applyFont="1" applyAlignment="1">
      <alignment horizontal="center" vertical="center"/>
    </xf>
    <xf numFmtId="0" fontId="29" fillId="0" borderId="0" xfId="3" applyFont="1" applyAlignment="1">
      <alignment horizontal="center" vertical="center"/>
    </xf>
    <xf numFmtId="0" fontId="38" fillId="4" borderId="49" xfId="3" applyFont="1" applyFill="1" applyBorder="1" applyAlignment="1">
      <alignment horizontal="center"/>
    </xf>
    <xf numFmtId="0" fontId="38" fillId="4" borderId="49" xfId="3" applyFont="1" applyFill="1" applyBorder="1" applyAlignment="1">
      <alignment horizontal="center" vertical="center"/>
    </xf>
    <xf numFmtId="0" fontId="40" fillId="0" borderId="0" xfId="3" applyFont="1" applyAlignment="1">
      <alignment horizontal="left" wrapText="1"/>
    </xf>
    <xf numFmtId="0" fontId="4" fillId="0" borderId="0" xfId="3" applyFont="1" applyAlignment="1">
      <alignment horizontal="left" wrapText="1"/>
    </xf>
    <xf numFmtId="0" fontId="38" fillId="4" borderId="49" xfId="3" applyFont="1" applyFill="1" applyBorder="1" applyAlignment="1">
      <alignment horizontal="left" vertical="center" wrapText="1"/>
    </xf>
    <xf numFmtId="0" fontId="11" fillId="0" borderId="10" xfId="0" applyFont="1" applyBorder="1"/>
    <xf numFmtId="0" fontId="44" fillId="5" borderId="22" xfId="0" applyFont="1" applyFill="1" applyBorder="1" applyAlignment="1">
      <alignment horizontal="left" vertical="center" wrapText="1"/>
    </xf>
    <xf numFmtId="0" fontId="44" fillId="5" borderId="23" xfId="0" applyFont="1" applyFill="1" applyBorder="1" applyAlignment="1">
      <alignment horizontal="left" vertical="center" wrapText="1"/>
    </xf>
    <xf numFmtId="0" fontId="44" fillId="5" borderId="24" xfId="0" applyFont="1" applyFill="1" applyBorder="1" applyAlignment="1">
      <alignment horizontal="left" vertical="center" wrapText="1"/>
    </xf>
    <xf numFmtId="0" fontId="43" fillId="5" borderId="22" xfId="0" applyFont="1" applyFill="1" applyBorder="1" applyAlignment="1">
      <alignment horizontal="left" vertical="center" wrapText="1"/>
    </xf>
    <xf numFmtId="0" fontId="43" fillId="5" borderId="23" xfId="0" applyFont="1" applyFill="1" applyBorder="1" applyAlignment="1">
      <alignment horizontal="left" vertical="center" wrapText="1"/>
    </xf>
    <xf numFmtId="0" fontId="43" fillId="5" borderId="24" xfId="0" applyFont="1" applyFill="1" applyBorder="1" applyAlignment="1">
      <alignment horizontal="left" vertical="center" wrapText="1"/>
    </xf>
    <xf numFmtId="0" fontId="43" fillId="5" borderId="4" xfId="0" applyFont="1" applyFill="1" applyBorder="1" applyAlignment="1">
      <alignment horizontal="center" vertical="center" wrapText="1"/>
    </xf>
    <xf numFmtId="0" fontId="43" fillId="5" borderId="6" xfId="0" applyFont="1" applyFill="1" applyBorder="1" applyAlignment="1">
      <alignment horizontal="center" vertical="center" wrapText="1"/>
    </xf>
    <xf numFmtId="0" fontId="43" fillId="5" borderId="8" xfId="0" applyFont="1" applyFill="1" applyBorder="1" applyAlignment="1">
      <alignment horizontal="center" vertical="center" wrapText="1"/>
    </xf>
    <xf numFmtId="0" fontId="43" fillId="5" borderId="25" xfId="0" applyFont="1" applyFill="1" applyBorder="1" applyAlignment="1">
      <alignment horizontal="center" vertical="center" wrapText="1"/>
    </xf>
    <xf numFmtId="0" fontId="43" fillId="5" borderId="26" xfId="0" applyFont="1" applyFill="1" applyBorder="1" applyAlignment="1">
      <alignment horizontal="center" vertical="center" wrapText="1"/>
    </xf>
    <xf numFmtId="0" fontId="43" fillId="5" borderId="27" xfId="0" applyFont="1" applyFill="1" applyBorder="1" applyAlignment="1">
      <alignment horizontal="center" vertical="center" wrapText="1"/>
    </xf>
    <xf numFmtId="0" fontId="28" fillId="2" borderId="25" xfId="0" applyFont="1" applyFill="1" applyBorder="1" applyAlignment="1">
      <alignment horizontal="center" vertical="center" wrapText="1"/>
    </xf>
    <xf numFmtId="0" fontId="28" fillId="2" borderId="26" xfId="0" applyFont="1" applyFill="1" applyBorder="1" applyAlignment="1">
      <alignment horizontal="center" vertical="center" wrapText="1"/>
    </xf>
    <xf numFmtId="0" fontId="28" fillId="2" borderId="28" xfId="0" applyFont="1" applyFill="1" applyBorder="1" applyAlignment="1">
      <alignment horizontal="center" vertical="center" wrapText="1"/>
    </xf>
    <xf numFmtId="0" fontId="28" fillId="2" borderId="22" xfId="0" applyFont="1" applyFill="1" applyBorder="1" applyAlignment="1">
      <alignment horizontal="left" vertical="center" wrapText="1"/>
    </xf>
    <xf numFmtId="0" fontId="28" fillId="2" borderId="23" xfId="0" applyFont="1" applyFill="1" applyBorder="1" applyAlignment="1">
      <alignment horizontal="left" vertical="center" wrapText="1"/>
    </xf>
    <xf numFmtId="0" fontId="28" fillId="2" borderId="24" xfId="0" applyFont="1" applyFill="1" applyBorder="1" applyAlignment="1">
      <alignment horizontal="left" vertical="center" wrapText="1"/>
    </xf>
    <xf numFmtId="0" fontId="27" fillId="2" borderId="22" xfId="0" applyFont="1" applyFill="1" applyBorder="1" applyAlignment="1">
      <alignment horizontal="left" vertical="center" wrapText="1"/>
    </xf>
    <xf numFmtId="0" fontId="27" fillId="2" borderId="23" xfId="0" applyFont="1" applyFill="1" applyBorder="1" applyAlignment="1">
      <alignment horizontal="left" vertical="center" wrapText="1"/>
    </xf>
    <xf numFmtId="0" fontId="27" fillId="2" borderId="24" xfId="0" applyFont="1" applyFill="1" applyBorder="1" applyAlignment="1">
      <alignment horizontal="left" vertical="center" wrapText="1"/>
    </xf>
    <xf numFmtId="0" fontId="28" fillId="2" borderId="29" xfId="0" applyFont="1" applyFill="1" applyBorder="1" applyAlignment="1">
      <alignment horizontal="left" vertical="center" wrapText="1"/>
    </xf>
    <xf numFmtId="0" fontId="28" fillId="2" borderId="27" xfId="0" applyFont="1" applyFill="1" applyBorder="1" applyAlignment="1">
      <alignment horizontal="center" vertical="center" wrapText="1"/>
    </xf>
    <xf numFmtId="0" fontId="43" fillId="5" borderId="37" xfId="2" applyFont="1" applyFill="1" applyBorder="1" applyAlignment="1">
      <alignment horizontal="center"/>
    </xf>
  </cellXfs>
  <cellStyles count="11">
    <cellStyle name="Lien hypertexte" xfId="10" builtinId="8"/>
    <cellStyle name="Milliers" xfId="9" builtinId="3"/>
    <cellStyle name="Milliers 2" xfId="5" xr:uid="{00000000-0005-0000-0000-000000000000}"/>
    <cellStyle name="Normal" xfId="0" builtinId="0"/>
    <cellStyle name="Normal 2" xfId="2" xr:uid="{00000000-0005-0000-0000-000002000000}"/>
    <cellStyle name="Normal 2 2" xfId="3" xr:uid="{00000000-0005-0000-0000-000003000000}"/>
    <cellStyle name="Normal 2 4" xfId="4" xr:uid="{00000000-0005-0000-0000-000004000000}"/>
    <cellStyle name="Normal 3" xfId="7" xr:uid="{00000000-0005-0000-0000-000005000000}"/>
    <cellStyle name="Pourcentage" xfId="1" builtinId="5"/>
    <cellStyle name="Pourcentage 2" xfId="6" xr:uid="{00000000-0005-0000-0000-000007000000}"/>
    <cellStyle name="Pourcentage 3"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2.xml"/><Relationship Id="rId1" Type="http://schemas.microsoft.com/office/2011/relationships/chartStyle" Target="style12.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3.xml"/><Relationship Id="rId1" Type="http://schemas.microsoft.com/office/2011/relationships/chartStyle" Target="style13.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14.xml"/><Relationship Id="rId1" Type="http://schemas.microsoft.com/office/2011/relationships/chartStyle" Target="style14.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15.xml"/><Relationship Id="rId1" Type="http://schemas.microsoft.com/office/2011/relationships/chartStyle" Target="style15.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16.xml"/><Relationship Id="rId1" Type="http://schemas.microsoft.com/office/2011/relationships/chartStyle" Target="style16.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u="none" strike="noStrike" kern="1200" spc="0" baseline="0">
                <a:solidFill>
                  <a:srgbClr val="4A4A49">
                    <a:lumMod val="65000"/>
                    <a:lumOff val="35000"/>
                  </a:srgbClr>
                </a:solidFill>
              </a:rPr>
              <a:t>Groei van de werkende beroepsbevolking in Brussel (2022-2023)
volgens de algemene beschikbare kenmerken</a:t>
            </a:r>
          </a:p>
        </c:rich>
      </c:tx>
      <c:layout>
        <c:manualLayout>
          <c:xMode val="edge"/>
          <c:yMode val="edge"/>
          <c:x val="0.22823962578448187"/>
          <c:y val="1.619432854212151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6.2395397296649391E-2"/>
          <c:y val="0.14623478673535725"/>
          <c:w val="0.92043051995549741"/>
          <c:h val="0.39427260580560303"/>
        </c:manualLayout>
      </c:layout>
      <c:barChart>
        <c:barDir val="col"/>
        <c:grouping val="clustered"/>
        <c:varyColors val="0"/>
        <c:ser>
          <c:idx val="0"/>
          <c:order val="0"/>
          <c:tx>
            <c:strRef>
              <c:f>'Grafiek 1'!$D$62</c:f>
              <c:strCache>
                <c:ptCount val="1"/>
                <c:pt idx="0">
                  <c:v>%</c:v>
                </c:pt>
              </c:strCache>
            </c:strRef>
          </c:tx>
          <c:spPr>
            <a:solidFill>
              <a:schemeClr val="accent1"/>
            </a:solidFill>
            <a:ln>
              <a:noFill/>
            </a:ln>
            <a:effectLst/>
          </c:spPr>
          <c:invertIfNegative val="0"/>
          <c:dPt>
            <c:idx val="1"/>
            <c:invertIfNegative val="0"/>
            <c:bubble3D val="0"/>
            <c:spPr>
              <a:solidFill>
                <a:schemeClr val="accent2"/>
              </a:solidFill>
              <a:ln>
                <a:noFill/>
              </a:ln>
              <a:effectLst/>
            </c:spPr>
            <c:extLst>
              <c:ext xmlns:c16="http://schemas.microsoft.com/office/drawing/2014/chart" uri="{C3380CC4-5D6E-409C-BE32-E72D297353CC}">
                <c16:uniqueId val="{00000001-6D3B-4C75-9FF5-C254BD4C2D7A}"/>
              </c:ext>
            </c:extLst>
          </c:dPt>
          <c:dPt>
            <c:idx val="2"/>
            <c:invertIfNegative val="0"/>
            <c:bubble3D val="0"/>
            <c:spPr>
              <a:solidFill>
                <a:schemeClr val="accent2"/>
              </a:solidFill>
              <a:ln>
                <a:noFill/>
              </a:ln>
              <a:effectLst/>
            </c:spPr>
            <c:extLst>
              <c:ext xmlns:c16="http://schemas.microsoft.com/office/drawing/2014/chart" uri="{C3380CC4-5D6E-409C-BE32-E72D297353CC}">
                <c16:uniqueId val="{00000003-6D3B-4C75-9FF5-C254BD4C2D7A}"/>
              </c:ext>
            </c:extLst>
          </c:dPt>
          <c:dPt>
            <c:idx val="6"/>
            <c:invertIfNegative val="0"/>
            <c:bubble3D val="0"/>
            <c:spPr>
              <a:solidFill>
                <a:schemeClr val="accent2"/>
              </a:solidFill>
              <a:ln>
                <a:noFill/>
              </a:ln>
              <a:effectLst/>
            </c:spPr>
            <c:extLst>
              <c:ext xmlns:c16="http://schemas.microsoft.com/office/drawing/2014/chart" uri="{C3380CC4-5D6E-409C-BE32-E72D297353CC}">
                <c16:uniqueId val="{00000005-6D3B-4C75-9FF5-C254BD4C2D7A}"/>
              </c:ext>
            </c:extLst>
          </c:dPt>
          <c:dPt>
            <c:idx val="7"/>
            <c:invertIfNegative val="0"/>
            <c:bubble3D val="0"/>
            <c:spPr>
              <a:solidFill>
                <a:schemeClr val="accent2"/>
              </a:solidFill>
              <a:ln>
                <a:noFill/>
              </a:ln>
              <a:effectLst/>
            </c:spPr>
            <c:extLst>
              <c:ext xmlns:c16="http://schemas.microsoft.com/office/drawing/2014/chart" uri="{C3380CC4-5D6E-409C-BE32-E72D297353CC}">
                <c16:uniqueId val="{00000007-6D3B-4C75-9FF5-C254BD4C2D7A}"/>
              </c:ext>
            </c:extLst>
          </c:dPt>
          <c:dPt>
            <c:idx val="8"/>
            <c:invertIfNegative val="0"/>
            <c:bubble3D val="0"/>
            <c:spPr>
              <a:solidFill>
                <a:schemeClr val="accent2"/>
              </a:solidFill>
              <a:ln>
                <a:noFill/>
              </a:ln>
              <a:effectLst/>
            </c:spPr>
            <c:extLst>
              <c:ext xmlns:c16="http://schemas.microsoft.com/office/drawing/2014/chart" uri="{C3380CC4-5D6E-409C-BE32-E72D297353CC}">
                <c16:uniqueId val="{00000009-6D3B-4C75-9FF5-C254BD4C2D7A}"/>
              </c:ext>
            </c:extLst>
          </c:dPt>
          <c:dPt>
            <c:idx val="12"/>
            <c:invertIfNegative val="0"/>
            <c:bubble3D val="0"/>
            <c:spPr>
              <a:solidFill>
                <a:schemeClr val="accent2"/>
              </a:solidFill>
              <a:ln>
                <a:noFill/>
              </a:ln>
              <a:effectLst/>
            </c:spPr>
            <c:extLst>
              <c:ext xmlns:c16="http://schemas.microsoft.com/office/drawing/2014/chart" uri="{C3380CC4-5D6E-409C-BE32-E72D297353CC}">
                <c16:uniqueId val="{0000000B-6D3B-4C75-9FF5-C254BD4C2D7A}"/>
              </c:ext>
            </c:extLst>
          </c:dPt>
          <c:dPt>
            <c:idx val="13"/>
            <c:invertIfNegative val="0"/>
            <c:bubble3D val="0"/>
            <c:spPr>
              <a:solidFill>
                <a:schemeClr val="accent2"/>
              </a:solidFill>
              <a:ln>
                <a:noFill/>
              </a:ln>
              <a:effectLst/>
            </c:spPr>
            <c:extLst>
              <c:ext xmlns:c16="http://schemas.microsoft.com/office/drawing/2014/chart" uri="{C3380CC4-5D6E-409C-BE32-E72D297353CC}">
                <c16:uniqueId val="{0000000D-6D3B-4C75-9FF5-C254BD4C2D7A}"/>
              </c:ext>
            </c:extLst>
          </c:dPt>
          <c:dPt>
            <c:idx val="14"/>
            <c:invertIfNegative val="0"/>
            <c:bubble3D val="0"/>
            <c:spPr>
              <a:solidFill>
                <a:schemeClr val="accent2"/>
              </a:solidFill>
              <a:ln>
                <a:noFill/>
              </a:ln>
              <a:effectLst/>
            </c:spPr>
            <c:extLst>
              <c:ext xmlns:c16="http://schemas.microsoft.com/office/drawing/2014/chart" uri="{C3380CC4-5D6E-409C-BE32-E72D297353CC}">
                <c16:uniqueId val="{00000010-6D3B-4C75-9FF5-C254BD4C2D7A}"/>
              </c:ext>
            </c:extLst>
          </c:dPt>
          <c:dPt>
            <c:idx val="15"/>
            <c:invertIfNegative val="0"/>
            <c:bubble3D val="0"/>
            <c:spPr>
              <a:solidFill>
                <a:schemeClr val="accent1"/>
              </a:solidFill>
              <a:ln>
                <a:noFill/>
              </a:ln>
              <a:effectLst/>
            </c:spPr>
            <c:extLst>
              <c:ext xmlns:c16="http://schemas.microsoft.com/office/drawing/2014/chart" uri="{C3380CC4-5D6E-409C-BE32-E72D297353CC}">
                <c16:uniqueId val="{00000011-B9F3-4D25-82B1-CF51C4997A51}"/>
              </c:ext>
            </c:extLst>
          </c:dPt>
          <c:dPt>
            <c:idx val="16"/>
            <c:invertIfNegative val="0"/>
            <c:bubble3D val="0"/>
            <c:spPr>
              <a:solidFill>
                <a:schemeClr val="accent1"/>
              </a:solidFill>
              <a:ln>
                <a:noFill/>
              </a:ln>
              <a:effectLst/>
            </c:spPr>
            <c:extLst>
              <c:ext xmlns:c16="http://schemas.microsoft.com/office/drawing/2014/chart" uri="{C3380CC4-5D6E-409C-BE32-E72D297353CC}">
                <c16:uniqueId val="{00000013-B9F3-4D25-82B1-CF51C4997A51}"/>
              </c:ext>
            </c:extLst>
          </c:dPt>
          <c:dPt>
            <c:idx val="17"/>
            <c:invertIfNegative val="0"/>
            <c:bubble3D val="0"/>
            <c:spPr>
              <a:solidFill>
                <a:schemeClr val="accent2"/>
              </a:solidFill>
              <a:ln>
                <a:noFill/>
              </a:ln>
              <a:effectLst/>
            </c:spPr>
            <c:extLst>
              <c:ext xmlns:c16="http://schemas.microsoft.com/office/drawing/2014/chart" uri="{C3380CC4-5D6E-409C-BE32-E72D297353CC}">
                <c16:uniqueId val="{00000011-6D3B-4C75-9FF5-C254BD4C2D7A}"/>
              </c:ext>
            </c:extLst>
          </c:dPt>
          <c:dPt>
            <c:idx val="18"/>
            <c:invertIfNegative val="0"/>
            <c:bubble3D val="0"/>
            <c:spPr>
              <a:solidFill>
                <a:schemeClr val="accent2"/>
              </a:solidFill>
              <a:ln>
                <a:noFill/>
              </a:ln>
              <a:effectLst/>
            </c:spPr>
            <c:extLst>
              <c:ext xmlns:c16="http://schemas.microsoft.com/office/drawing/2014/chart" uri="{C3380CC4-5D6E-409C-BE32-E72D297353CC}">
                <c16:uniqueId val="{00000012-6D3B-4C75-9FF5-C254BD4C2D7A}"/>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2"/>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'Grafiek 1'!$A$63:$B$81</c:f>
              <c:multiLvlStrCache>
                <c:ptCount val="19"/>
                <c:lvl>
                  <c:pt idx="0">
                    <c:v>Totale tewerkstelling</c:v>
                  </c:pt>
                  <c:pt idx="1">
                    <c:v>Mannen</c:v>
                  </c:pt>
                  <c:pt idx="2">
                    <c:v>Vrouwen</c:v>
                  </c:pt>
                  <c:pt idx="3">
                    <c:v>Van 15 tot 29 jaar</c:v>
                  </c:pt>
                  <c:pt idx="4">
                    <c:v>Van 30 tot 49 jaar</c:v>
                  </c:pt>
                  <c:pt idx="5">
                    <c:v>50 jaar en +</c:v>
                  </c:pt>
                  <c:pt idx="6">
                    <c:v>Laag</c:v>
                  </c:pt>
                  <c:pt idx="7">
                    <c:v>Midden</c:v>
                  </c:pt>
                  <c:pt idx="8">
                    <c:v>Hoog</c:v>
                  </c:pt>
                  <c:pt idx="9">
                    <c:v>Belg</c:v>
                  </c:pt>
                  <c:pt idx="10">
                    <c:v>EU</c:v>
                  </c:pt>
                  <c:pt idx="11">
                    <c:v>Niet-EU</c:v>
                  </c:pt>
                  <c:pt idx="12">
                    <c:v>Brusselaars in BHG</c:v>
                  </c:pt>
                  <c:pt idx="13">
                    <c:v>Brusselaars naar Vlaanderen</c:v>
                  </c:pt>
                  <c:pt idx="14">
                    <c:v>Brusselaars naar Wallonië</c:v>
                  </c:pt>
                  <c:pt idx="15">
                    <c:v>Vast contract</c:v>
                  </c:pt>
                  <c:pt idx="16">
                    <c:v>Tijdelijk contract</c:v>
                  </c:pt>
                  <c:pt idx="17">
                    <c:v>Voltijds</c:v>
                  </c:pt>
                  <c:pt idx="18">
                    <c:v>Deeltijds</c:v>
                  </c:pt>
                </c:lvl>
                <c:lvl>
                  <c:pt idx="1">
                    <c:v>Geslacht</c:v>
                  </c:pt>
                  <c:pt idx="3">
                    <c:v>Leeftijdsklasse</c:v>
                  </c:pt>
                  <c:pt idx="6">
                    <c:v>Studieniveau</c:v>
                  </c:pt>
                  <c:pt idx="9">
                    <c:v>Herkomst</c:v>
                  </c:pt>
                  <c:pt idx="12">
                    <c:v>Plaats tewerkstelling</c:v>
                  </c:pt>
                  <c:pt idx="15">
                    <c:v>Type tewerkstelling</c:v>
                  </c:pt>
                  <c:pt idx="17">
                    <c:v>Arbeidsregime</c:v>
                  </c:pt>
                </c:lvl>
              </c:multiLvlStrCache>
            </c:multiLvlStrRef>
          </c:cat>
          <c:val>
            <c:numRef>
              <c:f>'Grafiek 1'!$D$63:$D$81</c:f>
              <c:numCache>
                <c:formatCode>\+0.0%;\-0.0%</c:formatCode>
                <c:ptCount val="19"/>
                <c:pt idx="0">
                  <c:v>3.6523467889910038E-2</c:v>
                </c:pt>
                <c:pt idx="1">
                  <c:v>5.932330502945346E-2</c:v>
                </c:pt>
                <c:pt idx="2">
                  <c:v>9.9181567834455003E-3</c:v>
                </c:pt>
                <c:pt idx="3">
                  <c:v>0.122934188565148</c:v>
                </c:pt>
                <c:pt idx="4">
                  <c:v>3.6075414193659553E-3</c:v>
                </c:pt>
                <c:pt idx="5">
                  <c:v>4.7690044969548755E-2</c:v>
                </c:pt>
                <c:pt idx="6">
                  <c:v>1.1201197809818217E-2</c:v>
                </c:pt>
                <c:pt idx="7">
                  <c:v>8.2498373675600298E-2</c:v>
                </c:pt>
                <c:pt idx="8">
                  <c:v>2.4740987904308856E-2</c:v>
                </c:pt>
                <c:pt idx="9">
                  <c:v>3.5953401759415707E-2</c:v>
                </c:pt>
                <c:pt idx="10">
                  <c:v>-7.0005523818916365E-3</c:v>
                </c:pt>
                <c:pt idx="11">
                  <c:v>0.11577485406971695</c:v>
                </c:pt>
                <c:pt idx="12">
                  <c:v>2.1912521775379279E-2</c:v>
                </c:pt>
                <c:pt idx="13">
                  <c:v>0.16452970130146455</c:v>
                </c:pt>
                <c:pt idx="14">
                  <c:v>2.2877669305063974E-2</c:v>
                </c:pt>
                <c:pt idx="15">
                  <c:v>3.0740231890786712E-2</c:v>
                </c:pt>
                <c:pt idx="16">
                  <c:v>6.9963461950099157E-2</c:v>
                </c:pt>
                <c:pt idx="17">
                  <c:v>4.2927953245454377E-2</c:v>
                </c:pt>
                <c:pt idx="18">
                  <c:v>1.1985113231228691E-2</c:v>
                </c:pt>
              </c:numCache>
            </c:numRef>
          </c:val>
          <c:extLst>
            <c:ext xmlns:c16="http://schemas.microsoft.com/office/drawing/2014/chart" uri="{C3380CC4-5D6E-409C-BE32-E72D297353CC}">
              <c16:uniqueId val="{0000000E-6D3B-4C75-9FF5-C254BD4C2D7A}"/>
            </c:ext>
          </c:extLst>
        </c:ser>
        <c:dLbls>
          <c:showLegendKey val="0"/>
          <c:showVal val="0"/>
          <c:showCatName val="0"/>
          <c:showSerName val="0"/>
          <c:showPercent val="0"/>
          <c:showBubbleSize val="0"/>
        </c:dLbls>
        <c:gapWidth val="50"/>
        <c:overlap val="-100"/>
        <c:axId val="453550280"/>
        <c:axId val="453545184"/>
      </c:barChart>
      <c:catAx>
        <c:axId val="45355028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453545184"/>
        <c:crosses val="autoZero"/>
        <c:auto val="1"/>
        <c:lblAlgn val="ctr"/>
        <c:lblOffset val="100"/>
        <c:noMultiLvlLbl val="0"/>
      </c:catAx>
      <c:valAx>
        <c:axId val="453545184"/>
        <c:scaling>
          <c:orientation val="minMax"/>
        </c:scaling>
        <c:delete val="0"/>
        <c:axPos val="l"/>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535502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25" r="0.25" t="0.75" header="0.3" footer="0.3"/>
    <c:pageSetup paperSize="9" orientation="landscape"/>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fr-BE" sz="1000" b="0" i="0" u="none" strike="noStrike" kern="1200" spc="0" baseline="0">
                <a:solidFill>
                  <a:srgbClr val="4A4A49">
                    <a:lumMod val="65000"/>
                    <a:lumOff val="35000"/>
                  </a:srgbClr>
                </a:solidFill>
              </a:rPr>
              <a:t>Evolutie in werkgelegenheidsgraad (20-64 jarigen) - totaal per gewest</a:t>
            </a: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6.8984920933302968E-2"/>
          <c:y val="0.15319799170486792"/>
          <c:w val="0.90635693066947665"/>
          <c:h val="0.63692038495188097"/>
        </c:manualLayout>
      </c:layout>
      <c:lineChart>
        <c:grouping val="standard"/>
        <c:varyColors val="0"/>
        <c:ser>
          <c:idx val="0"/>
          <c:order val="0"/>
          <c:tx>
            <c:strRef>
              <c:f>'Bijlage 5 - Herkomst_Grafiek'!$A$64</c:f>
              <c:strCache>
                <c:ptCount val="1"/>
                <c:pt idx="0">
                  <c:v>BHG</c:v>
                </c:pt>
              </c:strCache>
            </c:strRef>
          </c:tx>
          <c:spPr>
            <a:ln w="28575" cap="rnd">
              <a:solidFill>
                <a:schemeClr val="accent1"/>
              </a:solidFill>
              <a:round/>
            </a:ln>
            <a:effectLst/>
          </c:spPr>
          <c:marker>
            <c:symbol val="none"/>
          </c:marker>
          <c:dLbls>
            <c:dLbl>
              <c:idx val="0"/>
              <c:layout>
                <c:manualLayout>
                  <c:x val="-4.2195975503062116E-2"/>
                  <c:y val="4.028164549556551E-2"/>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tx2"/>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15:layout>
                    <c:manualLayout>
                      <c:w val="4.9148084801437467E-2"/>
                      <c:h val="0.10034944060283228"/>
                    </c:manualLayout>
                  </c15:layout>
                </c:ext>
                <c:ext xmlns:c16="http://schemas.microsoft.com/office/drawing/2014/chart" uri="{C3380CC4-5D6E-409C-BE32-E72D297353CC}">
                  <c16:uniqueId val="{00000005-8578-46A3-B5AA-C0EAD9F8FE8F}"/>
                </c:ext>
              </c:extLst>
            </c:dLbl>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578-46A3-B5AA-C0EAD9F8FE8F}"/>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2"/>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'Bijlage 5 - Herkomst_Grafiek'!$B$47:$L$47</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'Bijlage 5 - Herkomst_Grafiek'!$B$64:$L$64</c:f>
              <c:numCache>
                <c:formatCode>#,##0.0</c:formatCode>
                <c:ptCount val="11"/>
                <c:pt idx="0">
                  <c:v>56.820444924870571</c:v>
                </c:pt>
                <c:pt idx="1">
                  <c:v>58.726850473411538</c:v>
                </c:pt>
                <c:pt idx="2">
                  <c:v>58.720761968510097</c:v>
                </c:pt>
                <c:pt idx="3">
                  <c:v>59.757101828496353</c:v>
                </c:pt>
                <c:pt idx="4">
                  <c:v>60.762039752896257</c:v>
                </c:pt>
                <c:pt idx="5">
                  <c:v>61.439361966907988</c:v>
                </c:pt>
                <c:pt idx="6">
                  <c:v>61.679125132861266</c:v>
                </c:pt>
                <c:pt idx="7">
                  <c:v>61.296385087706483</c:v>
                </c:pt>
                <c:pt idx="8">
                  <c:v>62.189760749097353</c:v>
                </c:pt>
                <c:pt idx="9">
                  <c:v>65.170974181006926</c:v>
                </c:pt>
                <c:pt idx="10">
                  <c:v>66.544231557917115</c:v>
                </c:pt>
              </c:numCache>
            </c:numRef>
          </c:val>
          <c:smooth val="0"/>
          <c:extLst>
            <c:ext xmlns:c16="http://schemas.microsoft.com/office/drawing/2014/chart" uri="{C3380CC4-5D6E-409C-BE32-E72D297353CC}">
              <c16:uniqueId val="{00000000-8578-46A3-B5AA-C0EAD9F8FE8F}"/>
            </c:ext>
          </c:extLst>
        </c:ser>
        <c:ser>
          <c:idx val="1"/>
          <c:order val="1"/>
          <c:tx>
            <c:strRef>
              <c:f>'Bijlage 5 - Herkomst_Grafiek'!$A$65</c:f>
              <c:strCache>
                <c:ptCount val="1"/>
                <c:pt idx="0">
                  <c:v>VG</c:v>
                </c:pt>
              </c:strCache>
            </c:strRef>
          </c:tx>
          <c:spPr>
            <a:ln w="28575" cap="rnd">
              <a:solidFill>
                <a:schemeClr val="accent4"/>
              </a:solidFill>
              <a:round/>
            </a:ln>
            <a:effectLst/>
          </c:spPr>
          <c:marker>
            <c:symbol val="none"/>
          </c:marker>
          <c:dLbls>
            <c:dLbl>
              <c:idx val="0"/>
              <c:layout>
                <c:manualLayout>
                  <c:x val="-5.8810802855250567E-2"/>
                  <c:y val="-2.24064957803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578-46A3-B5AA-C0EAD9F8FE8F}"/>
                </c:ext>
              </c:extLst>
            </c:dLbl>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578-46A3-B5AA-C0EAD9F8FE8F}"/>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2"/>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'Bijlage 5 - Herkomst_Grafiek'!$B$47:$L$47</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'Bijlage 5 - Herkomst_Grafiek'!$B$65:$L$65</c:f>
              <c:numCache>
                <c:formatCode>#,##0.0</c:formatCode>
                <c:ptCount val="11"/>
                <c:pt idx="0">
                  <c:v>71.879341410997938</c:v>
                </c:pt>
                <c:pt idx="1">
                  <c:v>71.936494103617818</c:v>
                </c:pt>
                <c:pt idx="2">
                  <c:v>71.92006502657074</c:v>
                </c:pt>
                <c:pt idx="3">
                  <c:v>72.032815448254723</c:v>
                </c:pt>
                <c:pt idx="4">
                  <c:v>72.969273601247124</c:v>
                </c:pt>
                <c:pt idx="5">
                  <c:v>74.64174665404893</c:v>
                </c:pt>
                <c:pt idx="6">
                  <c:v>75.45083403937835</c:v>
                </c:pt>
                <c:pt idx="7">
                  <c:v>74.725899114587847</c:v>
                </c:pt>
                <c:pt idx="8">
                  <c:v>75.270805440655238</c:v>
                </c:pt>
                <c:pt idx="9">
                  <c:v>76.734267262441577</c:v>
                </c:pt>
                <c:pt idx="10">
                  <c:v>76.818063554273465</c:v>
                </c:pt>
              </c:numCache>
            </c:numRef>
          </c:val>
          <c:smooth val="0"/>
          <c:extLst>
            <c:ext xmlns:c16="http://schemas.microsoft.com/office/drawing/2014/chart" uri="{C3380CC4-5D6E-409C-BE32-E72D297353CC}">
              <c16:uniqueId val="{00000001-8578-46A3-B5AA-C0EAD9F8FE8F}"/>
            </c:ext>
          </c:extLst>
        </c:ser>
        <c:ser>
          <c:idx val="2"/>
          <c:order val="2"/>
          <c:tx>
            <c:strRef>
              <c:f>'Bijlage 5 - Herkomst_Grafiek'!$A$66</c:f>
              <c:strCache>
                <c:ptCount val="1"/>
                <c:pt idx="0">
                  <c:v>WG</c:v>
                </c:pt>
              </c:strCache>
            </c:strRef>
          </c:tx>
          <c:spPr>
            <a:ln w="28575" cap="rnd">
              <a:solidFill>
                <a:schemeClr val="accent2"/>
              </a:solidFill>
              <a:round/>
            </a:ln>
            <a:effectLst/>
          </c:spPr>
          <c:marker>
            <c:symbol val="none"/>
          </c:marker>
          <c:dLbls>
            <c:dLbl>
              <c:idx val="0"/>
              <c:layout>
                <c:manualLayout>
                  <c:x val="-5.6074766355140186E-2"/>
                  <c:y val="6.754471247226411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578-46A3-B5AA-C0EAD9F8FE8F}"/>
                </c:ext>
              </c:extLst>
            </c:dLbl>
            <c:dLbl>
              <c:idx val="10"/>
              <c:layout>
                <c:manualLayout>
                  <c:x val="-4.4832997085856837E-3"/>
                  <c:y val="6.9853743724077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578-46A3-B5AA-C0EAD9F8FE8F}"/>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2"/>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'Bijlage 5 - Herkomst_Grafiek'!$B$47:$L$47</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'Bijlage 5 - Herkomst_Grafiek'!$B$66:$L$66</c:f>
              <c:numCache>
                <c:formatCode>#,##0.0</c:formatCode>
                <c:ptCount val="11"/>
                <c:pt idx="0">
                  <c:v>62.308331916019419</c:v>
                </c:pt>
                <c:pt idx="1">
                  <c:v>61.816869179919365</c:v>
                </c:pt>
                <c:pt idx="2">
                  <c:v>61.54208857290805</c:v>
                </c:pt>
                <c:pt idx="3">
                  <c:v>62.569326825653668</c:v>
                </c:pt>
                <c:pt idx="4">
                  <c:v>63.160359169283311</c:v>
                </c:pt>
                <c:pt idx="5">
                  <c:v>63.716736449536803</c:v>
                </c:pt>
                <c:pt idx="6">
                  <c:v>64.628175488945587</c:v>
                </c:pt>
                <c:pt idx="7">
                  <c:v>64.603847330561635</c:v>
                </c:pt>
                <c:pt idx="8">
                  <c:v>65.197053984544169</c:v>
                </c:pt>
                <c:pt idx="9">
                  <c:v>65.655377320410153</c:v>
                </c:pt>
                <c:pt idx="10">
                  <c:v>65.461457490911883</c:v>
                </c:pt>
              </c:numCache>
            </c:numRef>
          </c:val>
          <c:smooth val="0"/>
          <c:extLst>
            <c:ext xmlns:c16="http://schemas.microsoft.com/office/drawing/2014/chart" uri="{C3380CC4-5D6E-409C-BE32-E72D297353CC}">
              <c16:uniqueId val="{00000002-8578-46A3-B5AA-C0EAD9F8FE8F}"/>
            </c:ext>
          </c:extLst>
        </c:ser>
        <c:ser>
          <c:idx val="3"/>
          <c:order val="3"/>
          <c:tx>
            <c:strRef>
              <c:f>'Bijlage 5 - Herkomst_Grafiek'!$A$67</c:f>
              <c:strCache>
                <c:ptCount val="1"/>
                <c:pt idx="0">
                  <c:v>België</c:v>
                </c:pt>
              </c:strCache>
            </c:strRef>
          </c:tx>
          <c:spPr>
            <a:ln w="28575" cap="rnd">
              <a:solidFill>
                <a:schemeClr val="accent3"/>
              </a:solidFill>
              <a:round/>
            </a:ln>
            <a:effectLst/>
          </c:spPr>
          <c:marker>
            <c:symbol val="none"/>
          </c:marker>
          <c:dLbls>
            <c:dLbl>
              <c:idx val="0"/>
              <c:layout>
                <c:manualLayout>
                  <c:x val="-5.6074766355140186E-2"/>
                  <c:y val="-6.754471247226411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578-46A3-B5AA-C0EAD9F8FE8F}"/>
                </c:ext>
              </c:extLst>
            </c:dLbl>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578-46A3-B5AA-C0EAD9F8FE8F}"/>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2"/>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'Bijlage 5 - Herkomst_Grafiek'!$B$47:$L$47</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'Bijlage 5 - Herkomst_Grafiek'!$B$67:$L$67</c:f>
              <c:numCache>
                <c:formatCode>#,##0.0</c:formatCode>
                <c:ptCount val="11"/>
                <c:pt idx="0">
                  <c:v>67.196150434200121</c:v>
                </c:pt>
                <c:pt idx="1">
                  <c:v>67.273655937624838</c:v>
                </c:pt>
                <c:pt idx="2">
                  <c:v>67.171365493470773</c:v>
                </c:pt>
                <c:pt idx="3">
                  <c:v>67.676599033723591</c:v>
                </c:pt>
                <c:pt idx="4">
                  <c:v>68.512744695150246</c:v>
                </c:pt>
                <c:pt idx="5">
                  <c:v>69.722475031878034</c:v>
                </c:pt>
                <c:pt idx="6">
                  <c:v>70.497471839874706</c:v>
                </c:pt>
                <c:pt idx="7">
                  <c:v>70.026551872527108</c:v>
                </c:pt>
                <c:pt idx="8">
                  <c:v>70.623968160619199</c:v>
                </c:pt>
                <c:pt idx="9">
                  <c:v>71.941436681483168</c:v>
                </c:pt>
                <c:pt idx="10">
                  <c:v>72.087065440042949</c:v>
                </c:pt>
              </c:numCache>
            </c:numRef>
          </c:val>
          <c:smooth val="0"/>
          <c:extLst>
            <c:ext xmlns:c16="http://schemas.microsoft.com/office/drawing/2014/chart" uri="{C3380CC4-5D6E-409C-BE32-E72D297353CC}">
              <c16:uniqueId val="{00000003-8578-46A3-B5AA-C0EAD9F8FE8F}"/>
            </c:ext>
          </c:extLst>
        </c:ser>
        <c:dLbls>
          <c:showLegendKey val="0"/>
          <c:showVal val="0"/>
          <c:showCatName val="0"/>
          <c:showSerName val="0"/>
          <c:showPercent val="0"/>
          <c:showBubbleSize val="0"/>
        </c:dLbls>
        <c:smooth val="0"/>
        <c:axId val="1313652207"/>
        <c:axId val="1313650959"/>
      </c:lineChart>
      <c:catAx>
        <c:axId val="13136522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13650959"/>
        <c:crosses val="autoZero"/>
        <c:auto val="1"/>
        <c:lblAlgn val="ctr"/>
        <c:lblOffset val="100"/>
        <c:noMultiLvlLbl val="0"/>
      </c:catAx>
      <c:valAx>
        <c:axId val="1313650959"/>
        <c:scaling>
          <c:orientation val="minMax"/>
          <c:max val="85"/>
          <c:min val="40"/>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13652207"/>
        <c:crosses val="autoZero"/>
        <c:crossBetween val="between"/>
      </c:valAx>
      <c:spPr>
        <a:noFill/>
        <a:ln>
          <a:noFill/>
        </a:ln>
        <a:effectLst/>
      </c:spPr>
    </c:plotArea>
    <c:legend>
      <c:legendPos val="b"/>
      <c:layout>
        <c:manualLayout>
          <c:xMode val="edge"/>
          <c:yMode val="edge"/>
          <c:x val="0.50323035890329293"/>
          <c:y val="0.88500167284873843"/>
          <c:w val="0.41889107611548554"/>
          <c:h val="6.8926634386272834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nl-BE" sz="1000" b="0" i="0" u="none" strike="noStrike" kern="1200" spc="0" baseline="0">
                <a:solidFill>
                  <a:srgbClr val="4A4A49">
                    <a:lumMod val="65000"/>
                    <a:lumOff val="35000"/>
                  </a:srgbClr>
                </a:solidFill>
              </a:rPr>
              <a:t>Evolutie in de werkgelegenheidsgraad (20-64 jaar) </a:t>
            </a:r>
            <a:r>
              <a:rPr lang="nl-BE" sz="1000" b="1" i="0" u="none" strike="noStrike" kern="1200" spc="0" baseline="0">
                <a:solidFill>
                  <a:srgbClr val="4A4A49">
                    <a:lumMod val="65000"/>
                    <a:lumOff val="35000"/>
                  </a:srgbClr>
                </a:solidFill>
              </a:rPr>
              <a:t>van de bevolking van Belgische  herkomst </a:t>
            </a:r>
            <a:r>
              <a:rPr lang="nl-BE" sz="1000" b="0" i="0" u="none" strike="noStrike" kern="1200" spc="0" baseline="0">
                <a:solidFill>
                  <a:srgbClr val="4A4A49">
                    <a:lumMod val="65000"/>
                    <a:lumOff val="35000"/>
                  </a:srgbClr>
                </a:solidFill>
              </a:rPr>
              <a:t>per gewest</a:t>
            </a: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6.8984920933302968E-2"/>
          <c:y val="0.15319799170486792"/>
          <c:w val="0.90635693066947665"/>
          <c:h val="0.63692038495188097"/>
        </c:manualLayout>
      </c:layout>
      <c:lineChart>
        <c:grouping val="standard"/>
        <c:varyColors val="0"/>
        <c:ser>
          <c:idx val="0"/>
          <c:order val="0"/>
          <c:tx>
            <c:strRef>
              <c:f>'Bijlage 5 - Herkomst_Grafiek'!$A$49</c:f>
              <c:strCache>
                <c:ptCount val="1"/>
                <c:pt idx="0">
                  <c:v>BHG</c:v>
                </c:pt>
              </c:strCache>
            </c:strRef>
          </c:tx>
          <c:spPr>
            <a:ln w="28575" cap="rnd">
              <a:solidFill>
                <a:schemeClr val="accent1"/>
              </a:solidFill>
              <a:round/>
            </a:ln>
            <a:effectLst/>
          </c:spPr>
          <c:marker>
            <c:symbol val="none"/>
          </c:marker>
          <c:dLbls>
            <c:dLbl>
              <c:idx val="0"/>
              <c:layout>
                <c:manualLayout>
                  <c:x val="-4.904966278356836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45B-4245-B8D5-28850A5EABB9}"/>
                </c:ext>
              </c:extLst>
            </c:dLbl>
            <c:dLbl>
              <c:idx val="1"/>
              <c:delete val="1"/>
              <c:extLst>
                <c:ext xmlns:c15="http://schemas.microsoft.com/office/drawing/2012/chart" uri="{CE6537A1-D6FC-4f65-9D91-7224C49458BB}"/>
                <c:ext xmlns:c16="http://schemas.microsoft.com/office/drawing/2014/chart" uri="{C3380CC4-5D6E-409C-BE32-E72D297353CC}">
                  <c16:uniqueId val="{00000011-5443-4F8D-A20D-AFFAA2809BB4}"/>
                </c:ext>
              </c:extLst>
            </c:dLbl>
            <c:dLbl>
              <c:idx val="2"/>
              <c:delete val="1"/>
              <c:extLst>
                <c:ext xmlns:c15="http://schemas.microsoft.com/office/drawing/2012/chart" uri="{CE6537A1-D6FC-4f65-9D91-7224C49458BB}"/>
                <c:ext xmlns:c16="http://schemas.microsoft.com/office/drawing/2014/chart" uri="{C3380CC4-5D6E-409C-BE32-E72D297353CC}">
                  <c16:uniqueId val="{00000016-5443-4F8D-A20D-AFFAA2809BB4}"/>
                </c:ext>
              </c:extLst>
            </c:dLbl>
            <c:dLbl>
              <c:idx val="3"/>
              <c:delete val="1"/>
              <c:extLst>
                <c:ext xmlns:c15="http://schemas.microsoft.com/office/drawing/2012/chart" uri="{CE6537A1-D6FC-4f65-9D91-7224C49458BB}"/>
                <c:ext xmlns:c16="http://schemas.microsoft.com/office/drawing/2014/chart" uri="{C3380CC4-5D6E-409C-BE32-E72D297353CC}">
                  <c16:uniqueId val="{00000012-5443-4F8D-A20D-AFFAA2809BB4}"/>
                </c:ext>
              </c:extLst>
            </c:dLbl>
            <c:dLbl>
              <c:idx val="4"/>
              <c:delete val="1"/>
              <c:extLst>
                <c:ext xmlns:c15="http://schemas.microsoft.com/office/drawing/2012/chart" uri="{CE6537A1-D6FC-4f65-9D91-7224C49458BB}"/>
                <c:ext xmlns:c16="http://schemas.microsoft.com/office/drawing/2014/chart" uri="{C3380CC4-5D6E-409C-BE32-E72D297353CC}">
                  <c16:uniqueId val="{00000013-5443-4F8D-A20D-AFFAA2809BB4}"/>
                </c:ext>
              </c:extLst>
            </c:dLbl>
            <c:dLbl>
              <c:idx val="5"/>
              <c:delete val="1"/>
              <c:extLst>
                <c:ext xmlns:c15="http://schemas.microsoft.com/office/drawing/2012/chart" uri="{CE6537A1-D6FC-4f65-9D91-7224C49458BB}"/>
                <c:ext xmlns:c16="http://schemas.microsoft.com/office/drawing/2014/chart" uri="{C3380CC4-5D6E-409C-BE32-E72D297353CC}">
                  <c16:uniqueId val="{00000014-5443-4F8D-A20D-AFFAA2809BB4}"/>
                </c:ext>
              </c:extLst>
            </c:dLbl>
            <c:dLbl>
              <c:idx val="6"/>
              <c:delete val="1"/>
              <c:extLst>
                <c:ext xmlns:c15="http://schemas.microsoft.com/office/drawing/2012/chart" uri="{CE6537A1-D6FC-4f65-9D91-7224C49458BB}"/>
                <c:ext xmlns:c16="http://schemas.microsoft.com/office/drawing/2014/chart" uri="{C3380CC4-5D6E-409C-BE32-E72D297353CC}">
                  <c16:uniqueId val="{00000015-5443-4F8D-A20D-AFFAA2809BB4}"/>
                </c:ext>
              </c:extLst>
            </c:dLbl>
            <c:dLbl>
              <c:idx val="7"/>
              <c:delete val="1"/>
              <c:extLst>
                <c:ext xmlns:c15="http://schemas.microsoft.com/office/drawing/2012/chart" uri="{CE6537A1-D6FC-4f65-9D91-7224C49458BB}"/>
                <c:ext xmlns:c16="http://schemas.microsoft.com/office/drawing/2014/chart" uri="{C3380CC4-5D6E-409C-BE32-E72D297353CC}">
                  <c16:uniqueId val="{00000022-5443-4F8D-A20D-AFFAA2809BB4}"/>
                </c:ext>
              </c:extLst>
            </c:dLbl>
            <c:dLbl>
              <c:idx val="8"/>
              <c:delete val="1"/>
              <c:extLst>
                <c:ext xmlns:c15="http://schemas.microsoft.com/office/drawing/2012/chart" uri="{CE6537A1-D6FC-4f65-9D91-7224C49458BB}"/>
                <c:ext xmlns:c16="http://schemas.microsoft.com/office/drawing/2014/chart" uri="{C3380CC4-5D6E-409C-BE32-E72D297353CC}">
                  <c16:uniqueId val="{00000021-5443-4F8D-A20D-AFFAA2809BB4}"/>
                </c:ext>
              </c:extLst>
            </c:dLbl>
            <c:dLbl>
              <c:idx val="9"/>
              <c:delete val="1"/>
              <c:extLst>
                <c:ext xmlns:c15="http://schemas.microsoft.com/office/drawing/2012/chart" uri="{CE6537A1-D6FC-4f65-9D91-7224C49458BB}"/>
                <c:ext xmlns:c16="http://schemas.microsoft.com/office/drawing/2014/chart" uri="{C3380CC4-5D6E-409C-BE32-E72D297353CC}">
                  <c16:uniqueId val="{00000020-5443-4F8D-A20D-AFFAA2809BB4}"/>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2"/>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'Bijlage 5 - Herkomst_Grafiek'!$B$47:$L$47</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'Bijlage 5 - Herkomst_Grafiek'!$B$49:$L$49</c:f>
              <c:numCache>
                <c:formatCode>#,##0.0</c:formatCode>
                <c:ptCount val="11"/>
                <c:pt idx="0">
                  <c:v>67.351017441860463</c:v>
                </c:pt>
                <c:pt idx="1">
                  <c:v>69.247199010754301</c:v>
                </c:pt>
                <c:pt idx="2">
                  <c:v>69.209251816767107</c:v>
                </c:pt>
                <c:pt idx="3">
                  <c:v>70.705843905627347</c:v>
                </c:pt>
                <c:pt idx="4">
                  <c:v>70.471456390283905</c:v>
                </c:pt>
                <c:pt idx="5">
                  <c:v>72.707865111016687</c:v>
                </c:pt>
                <c:pt idx="6">
                  <c:v>73.097366967211798</c:v>
                </c:pt>
                <c:pt idx="7">
                  <c:v>71.393135869064835</c:v>
                </c:pt>
                <c:pt idx="8">
                  <c:v>72.108477701379016</c:v>
                </c:pt>
                <c:pt idx="9">
                  <c:v>74.20929668731128</c:v>
                </c:pt>
                <c:pt idx="10">
                  <c:v>76.579769082587077</c:v>
                </c:pt>
              </c:numCache>
            </c:numRef>
          </c:val>
          <c:smooth val="0"/>
          <c:extLst>
            <c:ext xmlns:c16="http://schemas.microsoft.com/office/drawing/2014/chart" uri="{C3380CC4-5D6E-409C-BE32-E72D297353CC}">
              <c16:uniqueId val="{00000003-5443-4F8D-A20D-AFFAA2809BB4}"/>
            </c:ext>
          </c:extLst>
        </c:ser>
        <c:ser>
          <c:idx val="1"/>
          <c:order val="1"/>
          <c:tx>
            <c:strRef>
              <c:f>'Bijlage 5 - Herkomst_Grafiek'!$A$50</c:f>
              <c:strCache>
                <c:ptCount val="1"/>
                <c:pt idx="0">
                  <c:v>VG</c:v>
                </c:pt>
              </c:strCache>
            </c:strRef>
          </c:tx>
          <c:spPr>
            <a:ln w="28575" cap="rnd">
              <a:solidFill>
                <a:schemeClr val="accent4"/>
              </a:solidFill>
              <a:round/>
            </a:ln>
            <a:effectLst/>
          </c:spPr>
          <c:marker>
            <c:symbol val="none"/>
          </c:marker>
          <c:dLbls>
            <c:dLbl>
              <c:idx val="0"/>
              <c:layout>
                <c:manualLayout>
                  <c:x val="-5.8761270720988211E-2"/>
                  <c:y val="-3.15403860377066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443-4F8D-A20D-AFFAA2809BB4}"/>
                </c:ext>
              </c:extLst>
            </c:dLbl>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443-4F8D-A20D-AFFAA2809BB4}"/>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2"/>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'Bijlage 5 - Herkomst_Grafiek'!$B$47:$L$47</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'Bijlage 5 - Herkomst_Grafiek'!$B$50:$L$50</c:f>
              <c:numCache>
                <c:formatCode>#,##0.0</c:formatCode>
                <c:ptCount val="11"/>
                <c:pt idx="0">
                  <c:v>73.733272319456475</c:v>
                </c:pt>
                <c:pt idx="1">
                  <c:v>74.049055001604941</c:v>
                </c:pt>
                <c:pt idx="2">
                  <c:v>73.872095332287785</c:v>
                </c:pt>
                <c:pt idx="3">
                  <c:v>74.457100468402999</c:v>
                </c:pt>
                <c:pt idx="4">
                  <c:v>75.371579195227881</c:v>
                </c:pt>
                <c:pt idx="5">
                  <c:v>76.5913047590616</c:v>
                </c:pt>
                <c:pt idx="6">
                  <c:v>77.428273361042571</c:v>
                </c:pt>
                <c:pt idx="7">
                  <c:v>77.044118291404942</c:v>
                </c:pt>
                <c:pt idx="8">
                  <c:v>77.698386006484327</c:v>
                </c:pt>
                <c:pt idx="9">
                  <c:v>79.033283004842758</c:v>
                </c:pt>
                <c:pt idx="10">
                  <c:v>79.571989676228938</c:v>
                </c:pt>
              </c:numCache>
            </c:numRef>
          </c:val>
          <c:smooth val="0"/>
          <c:extLst>
            <c:ext xmlns:c16="http://schemas.microsoft.com/office/drawing/2014/chart" uri="{C3380CC4-5D6E-409C-BE32-E72D297353CC}">
              <c16:uniqueId val="{00000007-5443-4F8D-A20D-AFFAA2809BB4}"/>
            </c:ext>
          </c:extLst>
        </c:ser>
        <c:ser>
          <c:idx val="2"/>
          <c:order val="2"/>
          <c:tx>
            <c:strRef>
              <c:f>'Bijlage 5 - Herkomst_Grafiek'!$A$51</c:f>
              <c:strCache>
                <c:ptCount val="1"/>
                <c:pt idx="0">
                  <c:v>WG</c:v>
                </c:pt>
              </c:strCache>
            </c:strRef>
          </c:tx>
          <c:spPr>
            <a:ln w="28575" cap="rnd">
              <a:solidFill>
                <a:schemeClr val="accent2"/>
              </a:solidFill>
              <a:round/>
            </a:ln>
            <a:effectLst/>
          </c:spPr>
          <c:marker>
            <c:symbol val="none"/>
          </c:marker>
          <c:dLbls>
            <c:dLbl>
              <c:idx val="0"/>
              <c:layout>
                <c:manualLayout>
                  <c:x val="-4.4962190884937664E-2"/>
                  <c:y val="4.78910507498871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443-4F8D-A20D-AFFAA2809BB4}"/>
                </c:ext>
              </c:extLst>
            </c:dLbl>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443-4F8D-A20D-AFFAA2809BB4}"/>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2"/>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'Bijlage 5 - Herkomst_Grafiek'!$B$47:$L$47</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'Bijlage 5 - Herkomst_Grafiek'!$B$51:$L$51</c:f>
              <c:numCache>
                <c:formatCode>#,##0.0</c:formatCode>
                <c:ptCount val="11"/>
                <c:pt idx="0">
                  <c:v>65.243358242765979</c:v>
                </c:pt>
                <c:pt idx="1">
                  <c:v>65.027719256331167</c:v>
                </c:pt>
                <c:pt idx="2">
                  <c:v>64.315644370600964</c:v>
                </c:pt>
                <c:pt idx="3">
                  <c:v>65.649421913153162</c:v>
                </c:pt>
                <c:pt idx="4">
                  <c:v>66.364827023948763</c:v>
                </c:pt>
                <c:pt idx="5">
                  <c:v>66.974833076528</c:v>
                </c:pt>
                <c:pt idx="6">
                  <c:v>68.184897836507858</c:v>
                </c:pt>
                <c:pt idx="7">
                  <c:v>68.516436084003658</c:v>
                </c:pt>
                <c:pt idx="8">
                  <c:v>68.883246786162672</c:v>
                </c:pt>
                <c:pt idx="9">
                  <c:v>68.782345684517182</c:v>
                </c:pt>
                <c:pt idx="10">
                  <c:v>69.597740786664573</c:v>
                </c:pt>
              </c:numCache>
            </c:numRef>
          </c:val>
          <c:smooth val="0"/>
          <c:extLst>
            <c:ext xmlns:c16="http://schemas.microsoft.com/office/drawing/2014/chart" uri="{C3380CC4-5D6E-409C-BE32-E72D297353CC}">
              <c16:uniqueId val="{0000000B-5443-4F8D-A20D-AFFAA2809BB4}"/>
            </c:ext>
          </c:extLst>
        </c:ser>
        <c:ser>
          <c:idx val="3"/>
          <c:order val="3"/>
          <c:tx>
            <c:strRef>
              <c:f>'Bijlage 5 - Herkomst_Grafiek'!$A$52</c:f>
              <c:strCache>
                <c:ptCount val="1"/>
                <c:pt idx="0">
                  <c:v>België</c:v>
                </c:pt>
              </c:strCache>
            </c:strRef>
          </c:tx>
          <c:spPr>
            <a:ln w="28575" cap="rnd">
              <a:solidFill>
                <a:schemeClr val="accent3"/>
              </a:solidFill>
              <a:round/>
            </a:ln>
            <a:effectLst/>
          </c:spPr>
          <c:marker>
            <c:symbol val="none"/>
          </c:marker>
          <c:dLbls>
            <c:dLbl>
              <c:idx val="0"/>
              <c:layout>
                <c:manualLayout>
                  <c:x val="-5.518087063151441E-2"/>
                  <c:y val="-3.390979993218040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443-4F8D-A20D-AFFAA2809BB4}"/>
                </c:ext>
              </c:extLst>
            </c:dLbl>
            <c:dLbl>
              <c:idx val="10"/>
              <c:layout>
                <c:manualLayout>
                  <c:x val="0"/>
                  <c:y val="5.55555368613174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443-4F8D-A20D-AFFAA2809BB4}"/>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2"/>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'Bijlage 5 - Herkomst_Grafiek'!$B$47:$L$47</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'Bijlage 5 - Herkomst_Grafiek'!$B$52:$L$52</c:f>
              <c:numCache>
                <c:formatCode>#,##0.0</c:formatCode>
                <c:ptCount val="11"/>
                <c:pt idx="0">
                  <c:v>70.87164869127983</c:v>
                </c:pt>
                <c:pt idx="1">
                  <c:v>71.075490406627395</c:v>
                </c:pt>
                <c:pt idx="2">
                  <c:v>70.796454946555272</c:v>
                </c:pt>
                <c:pt idx="3">
                  <c:v>71.604287100275883</c:v>
                </c:pt>
                <c:pt idx="4">
                  <c:v>72.456698407089462</c:v>
                </c:pt>
                <c:pt idx="5">
                  <c:v>73.543145878889447</c:v>
                </c:pt>
                <c:pt idx="6">
                  <c:v>74.478718273261038</c:v>
                </c:pt>
                <c:pt idx="7">
                  <c:v>74.271086439665552</c:v>
                </c:pt>
                <c:pt idx="8">
                  <c:v>74.83283491892314</c:v>
                </c:pt>
                <c:pt idx="9">
                  <c:v>75.775513748293875</c:v>
                </c:pt>
                <c:pt idx="10">
                  <c:v>76.481872293222466</c:v>
                </c:pt>
              </c:numCache>
            </c:numRef>
          </c:val>
          <c:smooth val="0"/>
          <c:extLst>
            <c:ext xmlns:c16="http://schemas.microsoft.com/office/drawing/2014/chart" uri="{C3380CC4-5D6E-409C-BE32-E72D297353CC}">
              <c16:uniqueId val="{0000000F-5443-4F8D-A20D-AFFAA2809BB4}"/>
            </c:ext>
          </c:extLst>
        </c:ser>
        <c:dLbls>
          <c:showLegendKey val="0"/>
          <c:showVal val="0"/>
          <c:showCatName val="0"/>
          <c:showSerName val="0"/>
          <c:showPercent val="0"/>
          <c:showBubbleSize val="0"/>
        </c:dLbls>
        <c:smooth val="0"/>
        <c:axId val="1313652207"/>
        <c:axId val="1313650959"/>
      </c:lineChart>
      <c:catAx>
        <c:axId val="13136522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13650959"/>
        <c:crosses val="autoZero"/>
        <c:auto val="1"/>
        <c:lblAlgn val="ctr"/>
        <c:lblOffset val="100"/>
        <c:noMultiLvlLbl val="0"/>
      </c:catAx>
      <c:valAx>
        <c:axId val="1313650959"/>
        <c:scaling>
          <c:orientation val="minMax"/>
          <c:min val="40"/>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13652207"/>
        <c:crosses val="autoZero"/>
        <c:crossBetween val="between"/>
      </c:valAx>
      <c:spPr>
        <a:noFill/>
        <a:ln>
          <a:noFill/>
        </a:ln>
        <a:effectLst/>
      </c:spPr>
    </c:plotArea>
    <c:legend>
      <c:legendPos val="b"/>
      <c:layout>
        <c:manualLayout>
          <c:xMode val="edge"/>
          <c:yMode val="edge"/>
          <c:x val="0.5269551513113595"/>
          <c:y val="0.89783863899856842"/>
          <c:w val="0.42489897433154084"/>
          <c:h val="7.220843998516168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nl-BE" sz="1000" b="0" i="0" u="none" strike="noStrike" kern="1200" spc="0" baseline="0">
                <a:solidFill>
                  <a:srgbClr val="4A4A49">
                    <a:lumMod val="65000"/>
                    <a:lumOff val="35000"/>
                  </a:srgbClr>
                </a:solidFill>
              </a:rPr>
              <a:t>Evolutie in de werkgelegenheidsgraad (20-64 jaar) van de </a:t>
            </a:r>
            <a:r>
              <a:rPr lang="nl-BE" sz="1000" b="1" i="0" u="none" strike="noStrike" kern="1200" spc="0" baseline="0">
                <a:solidFill>
                  <a:srgbClr val="4A4A49">
                    <a:lumMod val="65000"/>
                    <a:lumOff val="35000"/>
                  </a:srgbClr>
                </a:solidFill>
              </a:rPr>
              <a:t>bevolking met buitelandse EU herkomst</a:t>
            </a:r>
            <a:r>
              <a:rPr lang="nl-BE" sz="1000" b="0" i="0" u="none" strike="noStrike" kern="1200" spc="0" baseline="0">
                <a:solidFill>
                  <a:srgbClr val="4A4A49">
                    <a:lumMod val="65000"/>
                    <a:lumOff val="35000"/>
                  </a:srgbClr>
                </a:solidFill>
              </a:rPr>
              <a:t> per gewest</a:t>
            </a: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6.8984920933302968E-2"/>
          <c:y val="0.15319799170486792"/>
          <c:w val="0.90635693066947665"/>
          <c:h val="0.63692038495188097"/>
        </c:manualLayout>
      </c:layout>
      <c:lineChart>
        <c:grouping val="standard"/>
        <c:varyColors val="0"/>
        <c:ser>
          <c:idx val="0"/>
          <c:order val="0"/>
          <c:tx>
            <c:strRef>
              <c:f>'Bijlage 5 - Herkomst_Grafiek'!$A$54</c:f>
              <c:strCache>
                <c:ptCount val="1"/>
                <c:pt idx="0">
                  <c:v>BHG</c:v>
                </c:pt>
              </c:strCache>
            </c:strRef>
          </c:tx>
          <c:spPr>
            <a:ln w="28575" cap="rnd">
              <a:solidFill>
                <a:schemeClr val="accent1"/>
              </a:solidFill>
              <a:round/>
            </a:ln>
            <a:effectLst/>
          </c:spPr>
          <c:marker>
            <c:symbol val="none"/>
          </c:marker>
          <c:dLbls>
            <c:dLbl>
              <c:idx val="0"/>
              <c:layout>
                <c:manualLayout>
                  <c:x val="-5.8583250676265519E-2"/>
                  <c:y val="-3.366952726414884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79E-4BFC-BC63-B40D4D5FEEDD}"/>
                </c:ext>
              </c:extLst>
            </c:dLbl>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79E-4BFC-BC63-B40D4D5FEEDD}"/>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2"/>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'Bijlage 5 - Herkomst_Grafiek'!$B$47:$L$47</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'Bijlage 5 - Herkomst_Grafiek'!$B$54:$L$54</c:f>
              <c:numCache>
                <c:formatCode>#,##0.0</c:formatCode>
                <c:ptCount val="11"/>
                <c:pt idx="0">
                  <c:v>67.22677564439168</c:v>
                </c:pt>
                <c:pt idx="1">
                  <c:v>69.119519595051329</c:v>
                </c:pt>
                <c:pt idx="2">
                  <c:v>70.011565668791519</c:v>
                </c:pt>
                <c:pt idx="3">
                  <c:v>69.838169642857139</c:v>
                </c:pt>
                <c:pt idx="4">
                  <c:v>70.776129083807646</c:v>
                </c:pt>
                <c:pt idx="5">
                  <c:v>71.686528948885339</c:v>
                </c:pt>
                <c:pt idx="6">
                  <c:v>71.926594188853457</c:v>
                </c:pt>
                <c:pt idx="7">
                  <c:v>72.249638902262888</c:v>
                </c:pt>
                <c:pt idx="8">
                  <c:v>74.692820927812917</c:v>
                </c:pt>
                <c:pt idx="9">
                  <c:v>76.752991548575721</c:v>
                </c:pt>
                <c:pt idx="10">
                  <c:v>74.489469758517117</c:v>
                </c:pt>
              </c:numCache>
            </c:numRef>
          </c:val>
          <c:smooth val="0"/>
          <c:extLst>
            <c:ext xmlns:c16="http://schemas.microsoft.com/office/drawing/2014/chart" uri="{C3380CC4-5D6E-409C-BE32-E72D297353CC}">
              <c16:uniqueId val="{00000000-E79E-4BFC-BC63-B40D4D5FEEDD}"/>
            </c:ext>
          </c:extLst>
        </c:ser>
        <c:ser>
          <c:idx val="1"/>
          <c:order val="1"/>
          <c:tx>
            <c:strRef>
              <c:f>'Bijlage 5 - Herkomst_Grafiek'!$A$55</c:f>
              <c:strCache>
                <c:ptCount val="1"/>
                <c:pt idx="0">
                  <c:v>VG</c:v>
                </c:pt>
              </c:strCache>
            </c:strRef>
          </c:tx>
          <c:spPr>
            <a:ln w="28575" cap="rnd">
              <a:solidFill>
                <a:schemeClr val="accent4"/>
              </a:solidFill>
              <a:round/>
            </a:ln>
            <a:effectLst/>
          </c:spPr>
          <c:marker>
            <c:symbol val="none"/>
          </c:marker>
          <c:dLbls>
            <c:dLbl>
              <c:idx val="0"/>
              <c:layout>
                <c:manualLayout>
                  <c:x val="-4.9428491179090074E-2"/>
                  <c:y val="-3.03030303030303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79E-4BFC-BC63-B40D4D5FEEDD}"/>
                </c:ext>
              </c:extLst>
            </c:dLbl>
            <c:dLbl>
              <c:idx val="10"/>
              <c:layout>
                <c:manualLayout>
                  <c:x val="0"/>
                  <c:y val="-3.42099521330040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79E-4BFC-BC63-B40D4D5FEEDD}"/>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2"/>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'Bijlage 5 - Herkomst_Grafiek'!$B$47:$L$47</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'Bijlage 5 - Herkomst_Grafiek'!$B$55:$L$55</c:f>
              <c:numCache>
                <c:formatCode>#,##0.0</c:formatCode>
                <c:ptCount val="11"/>
                <c:pt idx="0">
                  <c:v>70.798855491412596</c:v>
                </c:pt>
                <c:pt idx="1">
                  <c:v>70.148295874076169</c:v>
                </c:pt>
                <c:pt idx="2">
                  <c:v>72.238090788964371</c:v>
                </c:pt>
                <c:pt idx="3">
                  <c:v>70.465792160867181</c:v>
                </c:pt>
                <c:pt idx="4">
                  <c:v>72.111916934173507</c:v>
                </c:pt>
                <c:pt idx="5">
                  <c:v>74.202265876727992</c:v>
                </c:pt>
                <c:pt idx="6">
                  <c:v>75.192581105599217</c:v>
                </c:pt>
                <c:pt idx="7">
                  <c:v>73.427608253097915</c:v>
                </c:pt>
                <c:pt idx="8">
                  <c:v>74.363717770324428</c:v>
                </c:pt>
                <c:pt idx="9">
                  <c:v>77.286185410372582</c:v>
                </c:pt>
                <c:pt idx="10">
                  <c:v>75.863478890680014</c:v>
                </c:pt>
              </c:numCache>
            </c:numRef>
          </c:val>
          <c:smooth val="0"/>
          <c:extLst>
            <c:ext xmlns:c16="http://schemas.microsoft.com/office/drawing/2014/chart" uri="{C3380CC4-5D6E-409C-BE32-E72D297353CC}">
              <c16:uniqueId val="{00000005-E79E-4BFC-BC63-B40D4D5FEEDD}"/>
            </c:ext>
          </c:extLst>
        </c:ser>
        <c:ser>
          <c:idx val="2"/>
          <c:order val="2"/>
          <c:tx>
            <c:strRef>
              <c:f>'Bijlage 5 - Herkomst_Grafiek'!$A$56</c:f>
              <c:strCache>
                <c:ptCount val="1"/>
                <c:pt idx="0">
                  <c:v>WG</c:v>
                </c:pt>
              </c:strCache>
            </c:strRef>
          </c:tx>
          <c:spPr>
            <a:ln w="28575" cap="rnd">
              <a:solidFill>
                <a:schemeClr val="accent2"/>
              </a:solidFill>
              <a:round/>
            </a:ln>
            <a:effectLst/>
          </c:spPr>
          <c:marker>
            <c:symbol val="none"/>
          </c:marker>
          <c:dLbls>
            <c:dLbl>
              <c:idx val="0"/>
              <c:layout>
                <c:manualLayout>
                  <c:x val="-5.7515900380146597E-2"/>
                  <c:y val="-6.8663376582579738E-17"/>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2"/>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79E-4BFC-BC63-B40D4D5FEEDD}"/>
                </c:ext>
              </c:extLst>
            </c:dLbl>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79E-4BFC-BC63-B40D4D5FEED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'Bijlage 5 - Herkomst_Grafiek'!$B$47:$L$47</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'Bijlage 5 - Herkomst_Grafiek'!$B$56:$L$56</c:f>
              <c:numCache>
                <c:formatCode>#,##0.0</c:formatCode>
                <c:ptCount val="11"/>
                <c:pt idx="0">
                  <c:v>59.491916246432339</c:v>
                </c:pt>
                <c:pt idx="1">
                  <c:v>59.480734248387634</c:v>
                </c:pt>
                <c:pt idx="2">
                  <c:v>61.392239917197955</c:v>
                </c:pt>
                <c:pt idx="3">
                  <c:v>61.145649671497878</c:v>
                </c:pt>
                <c:pt idx="4">
                  <c:v>61.701817217137553</c:v>
                </c:pt>
                <c:pt idx="5">
                  <c:v>62.434889988986853</c:v>
                </c:pt>
                <c:pt idx="6">
                  <c:v>63.426186231128256</c:v>
                </c:pt>
                <c:pt idx="7">
                  <c:v>63.62371464183083</c:v>
                </c:pt>
                <c:pt idx="8">
                  <c:v>64.690451553974896</c:v>
                </c:pt>
                <c:pt idx="9">
                  <c:v>64.887241245930994</c:v>
                </c:pt>
                <c:pt idx="10">
                  <c:v>64.550840668040934</c:v>
                </c:pt>
              </c:numCache>
            </c:numRef>
          </c:val>
          <c:smooth val="0"/>
          <c:extLst>
            <c:ext xmlns:c16="http://schemas.microsoft.com/office/drawing/2014/chart" uri="{C3380CC4-5D6E-409C-BE32-E72D297353CC}">
              <c16:uniqueId val="{00000006-E79E-4BFC-BC63-B40D4D5FEEDD}"/>
            </c:ext>
          </c:extLst>
        </c:ser>
        <c:ser>
          <c:idx val="3"/>
          <c:order val="3"/>
          <c:tx>
            <c:strRef>
              <c:f>'Bijlage 5 - Herkomst_Grafiek'!$A$57</c:f>
              <c:strCache>
                <c:ptCount val="1"/>
                <c:pt idx="0">
                  <c:v>België</c:v>
                </c:pt>
              </c:strCache>
            </c:strRef>
          </c:tx>
          <c:spPr>
            <a:ln w="28575" cap="rnd">
              <a:solidFill>
                <a:schemeClr val="accent3"/>
              </a:solidFill>
              <a:round/>
            </a:ln>
            <a:effectLst/>
          </c:spPr>
          <c:marker>
            <c:symbol val="none"/>
          </c:marker>
          <c:dLbls>
            <c:dLbl>
              <c:idx val="0"/>
              <c:layout>
                <c:manualLayout>
                  <c:x val="-5.9726093508067166E-2"/>
                  <c:y val="1.01010101010101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79E-4BFC-BC63-B40D4D5FEEDD}"/>
                </c:ext>
              </c:extLst>
            </c:dLbl>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79E-4BFC-BC63-B40D4D5FEEDD}"/>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2"/>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'Bijlage 5 - Herkomst_Grafiek'!$B$47:$L$47</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'Bijlage 5 - Herkomst_Grafiek'!$B$57:$L$57</c:f>
              <c:numCache>
                <c:formatCode>#,##0.0</c:formatCode>
                <c:ptCount val="11"/>
                <c:pt idx="0">
                  <c:v>64.461074406444325</c:v>
                </c:pt>
                <c:pt idx="1">
                  <c:v>64.935826380545919</c:v>
                </c:pt>
                <c:pt idx="2">
                  <c:v>66.524726829273447</c:v>
                </c:pt>
                <c:pt idx="3">
                  <c:v>66.048806781774417</c:v>
                </c:pt>
                <c:pt idx="4">
                  <c:v>67.084336475926094</c:v>
                </c:pt>
                <c:pt idx="5">
                  <c:v>68.420370951061187</c:v>
                </c:pt>
                <c:pt idx="6">
                  <c:v>69.193967846845979</c:v>
                </c:pt>
                <c:pt idx="7">
                  <c:v>68.902092132181451</c:v>
                </c:pt>
                <c:pt idx="8">
                  <c:v>70.334728503399319</c:v>
                </c:pt>
                <c:pt idx="9">
                  <c:v>72.016431937593296</c:v>
                </c:pt>
                <c:pt idx="10">
                  <c:v>70.887800789837854</c:v>
                </c:pt>
              </c:numCache>
            </c:numRef>
          </c:val>
          <c:smooth val="0"/>
          <c:extLst>
            <c:ext xmlns:c16="http://schemas.microsoft.com/office/drawing/2014/chart" uri="{C3380CC4-5D6E-409C-BE32-E72D297353CC}">
              <c16:uniqueId val="{00000007-E79E-4BFC-BC63-B40D4D5FEEDD}"/>
            </c:ext>
          </c:extLst>
        </c:ser>
        <c:dLbls>
          <c:showLegendKey val="0"/>
          <c:showVal val="0"/>
          <c:showCatName val="0"/>
          <c:showSerName val="0"/>
          <c:showPercent val="0"/>
          <c:showBubbleSize val="0"/>
        </c:dLbls>
        <c:smooth val="0"/>
        <c:axId val="1313652207"/>
        <c:axId val="1313650959"/>
      </c:lineChart>
      <c:catAx>
        <c:axId val="13136522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13650959"/>
        <c:crosses val="autoZero"/>
        <c:auto val="1"/>
        <c:lblAlgn val="ctr"/>
        <c:lblOffset val="100"/>
        <c:noMultiLvlLbl val="0"/>
      </c:catAx>
      <c:valAx>
        <c:axId val="1313650959"/>
        <c:scaling>
          <c:orientation val="minMax"/>
          <c:max val="85"/>
          <c:min val="40"/>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13652207"/>
        <c:crosses val="autoZero"/>
        <c:crossBetween val="between"/>
      </c:valAx>
      <c:spPr>
        <a:noFill/>
        <a:ln>
          <a:noFill/>
        </a:ln>
        <a:effectLst/>
      </c:spPr>
    </c:plotArea>
    <c:legend>
      <c:legendPos val="b"/>
      <c:layout>
        <c:manualLayout>
          <c:xMode val="edge"/>
          <c:yMode val="edge"/>
          <c:x val="0.5269551513113595"/>
          <c:y val="0.89783863899856842"/>
          <c:w val="0.41521999021518347"/>
          <c:h val="6.8847947404632667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nl-BE" sz="1000" b="0" i="0" u="none" strike="noStrike" kern="1200" spc="0" baseline="0">
                <a:solidFill>
                  <a:srgbClr val="4A4A49">
                    <a:lumMod val="65000"/>
                    <a:lumOff val="35000"/>
                  </a:srgbClr>
                </a:solidFill>
              </a:rPr>
              <a:t>Evolutie in de werkgelegenheidsgraad (20-64 jaar) </a:t>
            </a:r>
            <a:r>
              <a:rPr lang="nl-BE" sz="1000" b="1" i="0" u="none" strike="noStrike" kern="1200" spc="0" baseline="0">
                <a:solidFill>
                  <a:srgbClr val="4A4A49">
                    <a:lumMod val="65000"/>
                    <a:lumOff val="35000"/>
                  </a:srgbClr>
                </a:solidFill>
              </a:rPr>
              <a:t>van de bevolking met buitenlandse niet-EU herkomst </a:t>
            </a:r>
            <a:r>
              <a:rPr lang="nl-BE" sz="1000" b="0" i="0" u="none" strike="noStrike" kern="1200" spc="0" baseline="0">
                <a:solidFill>
                  <a:srgbClr val="4A4A49">
                    <a:lumMod val="65000"/>
                    <a:lumOff val="35000"/>
                  </a:srgbClr>
                </a:solidFill>
              </a:rPr>
              <a:t>per gewest</a:t>
            </a:r>
          </a:p>
        </c:rich>
      </c:tx>
      <c:overlay val="0"/>
      <c:spPr>
        <a:noFill/>
        <a:ln>
          <a:noFill/>
        </a:ln>
        <a:effectLst/>
      </c:spPr>
    </c:title>
    <c:autoTitleDeleted val="0"/>
    <c:plotArea>
      <c:layout>
        <c:manualLayout>
          <c:layoutTarget val="inner"/>
          <c:xMode val="edge"/>
          <c:yMode val="edge"/>
          <c:x val="6.8984920933302968E-2"/>
          <c:y val="0.15319799170486792"/>
          <c:w val="0.90635693066947665"/>
          <c:h val="0.63692038495188097"/>
        </c:manualLayout>
      </c:layout>
      <c:lineChart>
        <c:grouping val="standard"/>
        <c:varyColors val="0"/>
        <c:ser>
          <c:idx val="0"/>
          <c:order val="0"/>
          <c:tx>
            <c:strRef>
              <c:f>'Bijlage 5 - Herkomst_Grafiek'!$A$59</c:f>
              <c:strCache>
                <c:ptCount val="1"/>
                <c:pt idx="0">
                  <c:v>BHG</c:v>
                </c:pt>
              </c:strCache>
            </c:strRef>
          </c:tx>
          <c:spPr>
            <a:ln w="28575" cap="rnd">
              <a:solidFill>
                <a:schemeClr val="accent1"/>
              </a:solidFill>
              <a:round/>
            </a:ln>
            <a:effectLst/>
          </c:spPr>
          <c:marker>
            <c:symbol val="none"/>
          </c:marker>
          <c:dLbls>
            <c:dLbl>
              <c:idx val="0"/>
              <c:layout>
                <c:manualLayout>
                  <c:x val="-5.7002592663721922E-2"/>
                  <c:y val="2.12045231268387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044-4FBA-8F25-B55C1EA36537}"/>
                </c:ext>
              </c:extLst>
            </c:dLbl>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044-4FBA-8F25-B55C1EA36537}"/>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2"/>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'Bijlage 5 - Herkomst_Grafiek'!$B$47:$L$47</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'Bijlage 5 - Herkomst_Grafiek'!$B$59:$L$59</c:f>
              <c:numCache>
                <c:formatCode>#,##0.0</c:formatCode>
                <c:ptCount val="11"/>
                <c:pt idx="0">
                  <c:v>43.160749130250615</c:v>
                </c:pt>
                <c:pt idx="1">
                  <c:v>44.698781698907588</c:v>
                </c:pt>
                <c:pt idx="2">
                  <c:v>46.018691714325058</c:v>
                </c:pt>
                <c:pt idx="3">
                  <c:v>46.853043793071407</c:v>
                </c:pt>
                <c:pt idx="4">
                  <c:v>48.129664893733448</c:v>
                </c:pt>
                <c:pt idx="5">
                  <c:v>47.230731702681041</c:v>
                </c:pt>
                <c:pt idx="6">
                  <c:v>48.44115378307955</c:v>
                </c:pt>
                <c:pt idx="7">
                  <c:v>48.28339528636122</c:v>
                </c:pt>
                <c:pt idx="8">
                  <c:v>47.733907691559914</c:v>
                </c:pt>
                <c:pt idx="9">
                  <c:v>51.495391117650136</c:v>
                </c:pt>
                <c:pt idx="10">
                  <c:v>55.373879573938581</c:v>
                </c:pt>
              </c:numCache>
            </c:numRef>
          </c:val>
          <c:smooth val="0"/>
          <c:extLst>
            <c:ext xmlns:c16="http://schemas.microsoft.com/office/drawing/2014/chart" uri="{C3380CC4-5D6E-409C-BE32-E72D297353CC}">
              <c16:uniqueId val="{00000000-9044-4FBA-8F25-B55C1EA36537}"/>
            </c:ext>
          </c:extLst>
        </c:ser>
        <c:ser>
          <c:idx val="1"/>
          <c:order val="1"/>
          <c:tx>
            <c:strRef>
              <c:f>'Bijlage 5 - Herkomst_Grafiek'!$A$60</c:f>
              <c:strCache>
                <c:ptCount val="1"/>
                <c:pt idx="0">
                  <c:v>VG</c:v>
                </c:pt>
              </c:strCache>
            </c:strRef>
          </c:tx>
          <c:spPr>
            <a:ln w="28575" cap="rnd">
              <a:solidFill>
                <a:schemeClr val="accent4"/>
              </a:solidFill>
              <a:round/>
            </a:ln>
            <a:effectLst/>
          </c:spPr>
          <c:marker>
            <c:symbol val="none"/>
          </c:marker>
          <c:dLbls>
            <c:dLbl>
              <c:idx val="0"/>
              <c:layout>
                <c:manualLayout>
                  <c:x val="-6.0699320568690755E-2"/>
                  <c:y val="-1.07877562601972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044-4FBA-8F25-B55C1EA36537}"/>
                </c:ext>
              </c:extLst>
            </c:dLbl>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044-4FBA-8F25-B55C1EA36537}"/>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2"/>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'Bijlage 5 - Herkomst_Grafiek'!$B$47:$L$47</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'Bijlage 5 - Herkomst_Grafiek'!$B$60:$L$60</c:f>
              <c:numCache>
                <c:formatCode>#,##0.0</c:formatCode>
                <c:ptCount val="11"/>
                <c:pt idx="0">
                  <c:v>55.952151147359018</c:v>
                </c:pt>
                <c:pt idx="1">
                  <c:v>55.287160732371511</c:v>
                </c:pt>
                <c:pt idx="2">
                  <c:v>55.705643583177725</c:v>
                </c:pt>
                <c:pt idx="3">
                  <c:v>55.041333992793049</c:v>
                </c:pt>
                <c:pt idx="4">
                  <c:v>56.081495247083545</c:v>
                </c:pt>
                <c:pt idx="5">
                  <c:v>61.079092668488158</c:v>
                </c:pt>
                <c:pt idx="6">
                  <c:v>62.442621633207118</c:v>
                </c:pt>
                <c:pt idx="7">
                  <c:v>59.658628843823749</c:v>
                </c:pt>
                <c:pt idx="8">
                  <c:v>60.837634108573369</c:v>
                </c:pt>
                <c:pt idx="9">
                  <c:v>62.436774456670264</c:v>
                </c:pt>
                <c:pt idx="10">
                  <c:v>62.738090113795096</c:v>
                </c:pt>
              </c:numCache>
            </c:numRef>
          </c:val>
          <c:smooth val="0"/>
          <c:extLst>
            <c:ext xmlns:c16="http://schemas.microsoft.com/office/drawing/2014/chart" uri="{C3380CC4-5D6E-409C-BE32-E72D297353CC}">
              <c16:uniqueId val="{00000007-9044-4FBA-8F25-B55C1EA36537}"/>
            </c:ext>
          </c:extLst>
        </c:ser>
        <c:ser>
          <c:idx val="2"/>
          <c:order val="2"/>
          <c:tx>
            <c:strRef>
              <c:f>'Bijlage 5 - Herkomst_Grafiek'!$A$61</c:f>
              <c:strCache>
                <c:ptCount val="1"/>
                <c:pt idx="0">
                  <c:v>WG</c:v>
                </c:pt>
              </c:strCache>
            </c:strRef>
          </c:tx>
          <c:spPr>
            <a:ln w="28575" cap="rnd">
              <a:solidFill>
                <a:schemeClr val="accent2"/>
              </a:solidFill>
              <a:round/>
            </a:ln>
            <a:effectLst/>
          </c:spPr>
          <c:marker>
            <c:symbol val="none"/>
          </c:marker>
          <c:dLbls>
            <c:dLbl>
              <c:idx val="0"/>
              <c:layout>
                <c:manualLayout>
                  <c:x val="-4.8780487804878057E-2"/>
                  <c:y val="-6.771626883358850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9044-4FBA-8F25-B55C1EA36537}"/>
                </c:ext>
              </c:extLst>
            </c:dLbl>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044-4FBA-8F25-B55C1EA36537}"/>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2"/>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'Bijlage 5 - Herkomst_Grafiek'!$B$47:$L$47</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'Bijlage 5 - Herkomst_Grafiek'!$B$61:$L$61</c:f>
              <c:numCache>
                <c:formatCode>#,##0.0</c:formatCode>
                <c:ptCount val="11"/>
                <c:pt idx="0">
                  <c:v>46.435775241050649</c:v>
                </c:pt>
                <c:pt idx="1">
                  <c:v>44.661036082262633</c:v>
                </c:pt>
                <c:pt idx="2">
                  <c:v>43.997833892748417</c:v>
                </c:pt>
                <c:pt idx="3">
                  <c:v>46.29300677342664</c:v>
                </c:pt>
                <c:pt idx="4">
                  <c:v>48.226584158809089</c:v>
                </c:pt>
                <c:pt idx="5">
                  <c:v>48.799806029257255</c:v>
                </c:pt>
                <c:pt idx="6">
                  <c:v>47.903193229387377</c:v>
                </c:pt>
                <c:pt idx="7">
                  <c:v>46.899240384228932</c:v>
                </c:pt>
                <c:pt idx="8">
                  <c:v>49.401442958968985</c:v>
                </c:pt>
                <c:pt idx="9">
                  <c:v>53.469059737476563</c:v>
                </c:pt>
                <c:pt idx="10">
                  <c:v>50.590031263753367</c:v>
                </c:pt>
              </c:numCache>
            </c:numRef>
          </c:val>
          <c:smooth val="0"/>
          <c:extLst>
            <c:ext xmlns:c16="http://schemas.microsoft.com/office/drawing/2014/chart" uri="{C3380CC4-5D6E-409C-BE32-E72D297353CC}">
              <c16:uniqueId val="{00000008-9044-4FBA-8F25-B55C1EA36537}"/>
            </c:ext>
          </c:extLst>
        </c:ser>
        <c:ser>
          <c:idx val="3"/>
          <c:order val="3"/>
          <c:tx>
            <c:strRef>
              <c:f>'Bijlage 5 - Herkomst_Grafiek'!$A$62</c:f>
              <c:strCache>
                <c:ptCount val="1"/>
                <c:pt idx="0">
                  <c:v>België</c:v>
                </c:pt>
              </c:strCache>
            </c:strRef>
          </c:tx>
          <c:spPr>
            <a:ln w="28575" cap="rnd">
              <a:solidFill>
                <a:schemeClr val="accent3"/>
              </a:solidFill>
              <a:round/>
            </a:ln>
            <a:effectLst/>
          </c:spPr>
          <c:marker>
            <c:symbol val="none"/>
          </c:marker>
          <c:dLbls>
            <c:dLbl>
              <c:idx val="0"/>
              <c:layout>
                <c:manualLayout>
                  <c:x val="-4.8504257089815005E-2"/>
                  <c:y val="-2.54453211124130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9044-4FBA-8F25-B55C1EA36537}"/>
                </c:ext>
              </c:extLst>
            </c:dLbl>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044-4FBA-8F25-B55C1EA36537}"/>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2"/>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'Bijlage 5 - Herkomst_Grafiek'!$B$47:$L$47</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'Bijlage 5 - Herkomst_Grafiek'!$B$62:$L$62</c:f>
              <c:numCache>
                <c:formatCode>#,##0.0</c:formatCode>
                <c:ptCount val="11"/>
                <c:pt idx="0">
                  <c:v>49.200640987180257</c:v>
                </c:pt>
                <c:pt idx="1">
                  <c:v>49.0952344521314</c:v>
                </c:pt>
                <c:pt idx="2">
                  <c:v>49.564366492304792</c:v>
                </c:pt>
                <c:pt idx="3">
                  <c:v>50.203148152124896</c:v>
                </c:pt>
                <c:pt idx="4">
                  <c:v>51.481234239753171</c:v>
                </c:pt>
                <c:pt idx="5">
                  <c:v>53.495385251055779</c:v>
                </c:pt>
                <c:pt idx="6">
                  <c:v>54.399735065121732</c:v>
                </c:pt>
                <c:pt idx="7">
                  <c:v>52.614696658794379</c:v>
                </c:pt>
                <c:pt idx="8">
                  <c:v>53.79310281996689</c:v>
                </c:pt>
                <c:pt idx="9">
                  <c:v>56.740867837630383</c:v>
                </c:pt>
                <c:pt idx="10">
                  <c:v>57.347630551520027</c:v>
                </c:pt>
              </c:numCache>
            </c:numRef>
          </c:val>
          <c:smooth val="0"/>
          <c:extLst>
            <c:ext xmlns:c16="http://schemas.microsoft.com/office/drawing/2014/chart" uri="{C3380CC4-5D6E-409C-BE32-E72D297353CC}">
              <c16:uniqueId val="{00000009-9044-4FBA-8F25-B55C1EA36537}"/>
            </c:ext>
          </c:extLst>
        </c:ser>
        <c:dLbls>
          <c:showLegendKey val="0"/>
          <c:showVal val="0"/>
          <c:showCatName val="0"/>
          <c:showSerName val="0"/>
          <c:showPercent val="0"/>
          <c:showBubbleSize val="0"/>
        </c:dLbls>
        <c:smooth val="0"/>
        <c:axId val="1313652207"/>
        <c:axId val="1313650959"/>
      </c:lineChart>
      <c:catAx>
        <c:axId val="13136522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13650959"/>
        <c:crosses val="autoZero"/>
        <c:auto val="1"/>
        <c:lblAlgn val="ctr"/>
        <c:lblOffset val="100"/>
        <c:noMultiLvlLbl val="0"/>
      </c:catAx>
      <c:valAx>
        <c:axId val="1313650959"/>
        <c:scaling>
          <c:orientation val="minMax"/>
          <c:max val="85"/>
          <c:min val="40"/>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13652207"/>
        <c:crosses val="autoZero"/>
        <c:crossBetween val="between"/>
      </c:valAx>
      <c:spPr>
        <a:noFill/>
        <a:ln>
          <a:noFill/>
        </a:ln>
        <a:effectLst/>
      </c:spPr>
    </c:plotArea>
    <c:legend>
      <c:legendPos val="b"/>
      <c:layout>
        <c:manualLayout>
          <c:xMode val="edge"/>
          <c:yMode val="edge"/>
          <c:x val="0.5269551513113595"/>
          <c:y val="0.89783863899856842"/>
          <c:w val="0.40891747906511688"/>
          <c:h val="7.0211273095813514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nl-BE" sz="1000" b="0" i="0" u="none" strike="noStrike" kern="1200" spc="0" baseline="0">
                <a:solidFill>
                  <a:srgbClr val="4A4A49">
                    <a:lumMod val="65000"/>
                    <a:lumOff val="35000"/>
                  </a:srgbClr>
                </a:solidFill>
              </a:rPr>
              <a:t>Werkgelegenheidsgraad (20-64 jaar) </a:t>
            </a:r>
            <a:r>
              <a:rPr lang="nl-BE" sz="1000" b="1" i="0" u="none" strike="noStrike" kern="1200" spc="0" baseline="0">
                <a:solidFill>
                  <a:srgbClr val="4A4A49">
                    <a:lumMod val="65000"/>
                    <a:lumOff val="35000"/>
                  </a:srgbClr>
                </a:solidFill>
              </a:rPr>
              <a:t>van Brusselaars van Belgische herkomst per geslacht</a:t>
            </a:r>
            <a:endParaRPr lang="nl-BE" sz="1000" b="0" i="0" u="none" strike="noStrike" kern="1200" spc="0" baseline="0">
              <a:solidFill>
                <a:srgbClr val="4A4A49">
                  <a:lumMod val="65000"/>
                  <a:lumOff val="35000"/>
                </a:srgbClr>
              </a:solidFill>
            </a:endParaRP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strRef>
              <c:f>'Bijlage 6 - Herkomst &amp; geslacht'!$A$12</c:f>
              <c:strCache>
                <c:ptCount val="1"/>
                <c:pt idx="0">
                  <c:v>Mannen</c:v>
                </c:pt>
              </c:strCache>
            </c:strRef>
          </c:tx>
          <c:spPr>
            <a:ln w="28575" cap="rnd">
              <a:solidFill>
                <a:schemeClr val="accent1"/>
              </a:solidFill>
              <a:round/>
            </a:ln>
            <a:effectLst/>
          </c:spPr>
          <c:marker>
            <c:symbol val="none"/>
          </c:marker>
          <c:cat>
            <c:numRef>
              <c:f>'Bijlage 6 - Herkomst &amp; geslacht'!$B$3:$L$3</c:f>
              <c:numCache>
                <c:formatCode>0\ </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'Bijlage 6 - Herkomst &amp; geslacht'!$B$12:$L$12</c:f>
              <c:numCache>
                <c:formatCode>0.0\ </c:formatCode>
                <c:ptCount val="11"/>
                <c:pt idx="0">
                  <c:v>70.077836641665087</c:v>
                </c:pt>
                <c:pt idx="1">
                  <c:v>71.875596050437807</c:v>
                </c:pt>
                <c:pt idx="2">
                  <c:v>71.393291445087371</c:v>
                </c:pt>
                <c:pt idx="3">
                  <c:v>72.922238654699299</c:v>
                </c:pt>
                <c:pt idx="4">
                  <c:v>73.437984339566412</c:v>
                </c:pt>
                <c:pt idx="5">
                  <c:v>73.169644231186311</c:v>
                </c:pt>
                <c:pt idx="6">
                  <c:v>73.664406981489407</c:v>
                </c:pt>
                <c:pt idx="7">
                  <c:v>73.355807725080098</c:v>
                </c:pt>
                <c:pt idx="8">
                  <c:v>73.652855263089521</c:v>
                </c:pt>
                <c:pt idx="9">
                  <c:v>75.707859139953015</c:v>
                </c:pt>
                <c:pt idx="10">
                  <c:v>80.307233022907184</c:v>
                </c:pt>
              </c:numCache>
            </c:numRef>
          </c:val>
          <c:smooth val="0"/>
          <c:extLst>
            <c:ext xmlns:c16="http://schemas.microsoft.com/office/drawing/2014/chart" uri="{C3380CC4-5D6E-409C-BE32-E72D297353CC}">
              <c16:uniqueId val="{00000000-026C-4DC0-B5D5-1EA31CEC6619}"/>
            </c:ext>
          </c:extLst>
        </c:ser>
        <c:ser>
          <c:idx val="1"/>
          <c:order val="1"/>
          <c:tx>
            <c:strRef>
              <c:f>'Bijlage 6 - Herkomst &amp; geslacht'!$A$13</c:f>
              <c:strCache>
                <c:ptCount val="1"/>
                <c:pt idx="0">
                  <c:v>Vrouwen</c:v>
                </c:pt>
              </c:strCache>
            </c:strRef>
          </c:tx>
          <c:spPr>
            <a:ln w="28575" cap="rnd">
              <a:solidFill>
                <a:schemeClr val="accent2"/>
              </a:solidFill>
              <a:round/>
            </a:ln>
            <a:effectLst/>
          </c:spPr>
          <c:marker>
            <c:symbol val="none"/>
          </c:marker>
          <c:cat>
            <c:numRef>
              <c:f>'Bijlage 6 - Herkomst &amp; geslacht'!$B$3:$L$3</c:f>
              <c:numCache>
                <c:formatCode>0\ </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'Bijlage 6 - Herkomst &amp; geslacht'!$B$13:$L$13</c:f>
              <c:numCache>
                <c:formatCode>0.0\ </c:formatCode>
                <c:ptCount val="11"/>
                <c:pt idx="0">
                  <c:v>64.633536261982243</c:v>
                </c:pt>
                <c:pt idx="1">
                  <c:v>66.677794168023709</c:v>
                </c:pt>
                <c:pt idx="2">
                  <c:v>67.024513938794243</c:v>
                </c:pt>
                <c:pt idx="3">
                  <c:v>68.54691647725933</c:v>
                </c:pt>
                <c:pt idx="4">
                  <c:v>67.413894838670799</c:v>
                </c:pt>
                <c:pt idx="5">
                  <c:v>72.235067441200329</c:v>
                </c:pt>
                <c:pt idx="6">
                  <c:v>72.504726437940334</c:v>
                </c:pt>
                <c:pt idx="7">
                  <c:v>69.269125704132051</c:v>
                </c:pt>
                <c:pt idx="8">
                  <c:v>70.296640796960617</c:v>
                </c:pt>
                <c:pt idx="9">
                  <c:v>72.469776401006669</c:v>
                </c:pt>
                <c:pt idx="10">
                  <c:v>72.61584179993082</c:v>
                </c:pt>
              </c:numCache>
            </c:numRef>
          </c:val>
          <c:smooth val="0"/>
          <c:extLst>
            <c:ext xmlns:c16="http://schemas.microsoft.com/office/drawing/2014/chart" uri="{C3380CC4-5D6E-409C-BE32-E72D297353CC}">
              <c16:uniqueId val="{00000001-026C-4DC0-B5D5-1EA31CEC6619}"/>
            </c:ext>
          </c:extLst>
        </c:ser>
        <c:ser>
          <c:idx val="2"/>
          <c:order val="2"/>
          <c:tx>
            <c:strRef>
              <c:f>'Bijlage 6 - Herkomst &amp; geslacht'!$A$14</c:f>
              <c:strCache>
                <c:ptCount val="1"/>
                <c:pt idx="0">
                  <c:v>Totaal</c:v>
                </c:pt>
              </c:strCache>
            </c:strRef>
          </c:tx>
          <c:spPr>
            <a:ln w="28575" cap="rnd">
              <a:solidFill>
                <a:schemeClr val="accent3"/>
              </a:solidFill>
              <a:round/>
            </a:ln>
            <a:effectLst/>
          </c:spPr>
          <c:marker>
            <c:symbol val="none"/>
          </c:marker>
          <c:cat>
            <c:numRef>
              <c:f>'Bijlage 6 - Herkomst &amp; geslacht'!$B$3:$L$3</c:f>
              <c:numCache>
                <c:formatCode>0\ </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'Bijlage 6 - Herkomst &amp; geslacht'!$B$14:$L$14</c:f>
              <c:numCache>
                <c:formatCode>0.0\ </c:formatCode>
                <c:ptCount val="11"/>
                <c:pt idx="0">
                  <c:v>67.350949389029708</c:v>
                </c:pt>
                <c:pt idx="1">
                  <c:v>69.247361615788677</c:v>
                </c:pt>
                <c:pt idx="2">
                  <c:v>69.209077328993075</c:v>
                </c:pt>
                <c:pt idx="3">
                  <c:v>70.705946679141235</c:v>
                </c:pt>
                <c:pt idx="4">
                  <c:v>70.471725302736786</c:v>
                </c:pt>
                <c:pt idx="5">
                  <c:v>72.707942729409339</c:v>
                </c:pt>
                <c:pt idx="6">
                  <c:v>73.097108496190359</c:v>
                </c:pt>
                <c:pt idx="7">
                  <c:v>71.393033255900178</c:v>
                </c:pt>
                <c:pt idx="8">
                  <c:v>72.108445268597222</c:v>
                </c:pt>
                <c:pt idx="9">
                  <c:v>74.209051875733095</c:v>
                </c:pt>
                <c:pt idx="10">
                  <c:v>76.579769082587319</c:v>
                </c:pt>
              </c:numCache>
            </c:numRef>
          </c:val>
          <c:smooth val="0"/>
          <c:extLst>
            <c:ext xmlns:c16="http://schemas.microsoft.com/office/drawing/2014/chart" uri="{C3380CC4-5D6E-409C-BE32-E72D297353CC}">
              <c16:uniqueId val="{00000002-026C-4DC0-B5D5-1EA31CEC6619}"/>
            </c:ext>
          </c:extLst>
        </c:ser>
        <c:dLbls>
          <c:showLegendKey val="0"/>
          <c:showVal val="0"/>
          <c:showCatName val="0"/>
          <c:showSerName val="0"/>
          <c:showPercent val="0"/>
          <c:showBubbleSize val="0"/>
        </c:dLbls>
        <c:smooth val="0"/>
        <c:axId val="1201753440"/>
        <c:axId val="1201750528"/>
      </c:lineChart>
      <c:catAx>
        <c:axId val="1201753440"/>
        <c:scaling>
          <c:orientation val="minMax"/>
        </c:scaling>
        <c:delete val="0"/>
        <c:axPos val="b"/>
        <c:numFmt formatCode="0\ "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01750528"/>
        <c:crosses val="autoZero"/>
        <c:auto val="1"/>
        <c:lblAlgn val="ctr"/>
        <c:lblOffset val="100"/>
        <c:noMultiLvlLbl val="0"/>
      </c:catAx>
      <c:valAx>
        <c:axId val="1201750528"/>
        <c:scaling>
          <c:orientation val="minMax"/>
          <c:min val="30"/>
        </c:scaling>
        <c:delete val="0"/>
        <c:axPos val="l"/>
        <c:numFmt formatCode="0.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01753440"/>
        <c:crosses val="autoZero"/>
        <c:crossBetween val="between"/>
      </c:valAx>
      <c:spPr>
        <a:noFill/>
        <a:ln>
          <a:noFill/>
        </a:ln>
        <a:effectLst/>
      </c:spPr>
    </c:plotArea>
    <c:legend>
      <c:legendPos val="b"/>
      <c:layout>
        <c:manualLayout>
          <c:xMode val="edge"/>
          <c:yMode val="edge"/>
          <c:x val="0.55733674738026173"/>
          <c:y val="0.88946704578594338"/>
          <c:w val="0.38657963807155682"/>
          <c:h val="7.480105545317475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nl-BE" sz="1000" b="0" i="0" u="none" strike="noStrike" kern="1200" spc="0" baseline="0">
                <a:solidFill>
                  <a:srgbClr val="4A4A49">
                    <a:lumMod val="65000"/>
                    <a:lumOff val="35000"/>
                  </a:srgbClr>
                </a:solidFill>
              </a:rPr>
              <a:t>Werkgelegenheidsgraad (20-64 jaar) </a:t>
            </a:r>
            <a:r>
              <a:rPr lang="nl-BE" sz="1000" b="1" i="0" u="none" strike="noStrike" kern="1200" spc="0" baseline="0">
                <a:solidFill>
                  <a:srgbClr val="4A4A49">
                    <a:lumMod val="65000"/>
                    <a:lumOff val="35000"/>
                  </a:srgbClr>
                </a:solidFill>
              </a:rPr>
              <a:t>van Brusselaars van buitelandse EU herkomst per geslacht</a:t>
            </a:r>
            <a:endParaRPr lang="nl-BE" sz="1000" b="0" i="0" u="none" strike="noStrike" kern="1200" spc="0" baseline="0">
              <a:solidFill>
                <a:srgbClr val="4A4A49">
                  <a:lumMod val="65000"/>
                  <a:lumOff val="35000"/>
                </a:srgbClr>
              </a:solidFill>
            </a:endParaRP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strRef>
              <c:f>'Bijlage 6 - Herkomst &amp; geslacht'!$A$17</c:f>
              <c:strCache>
                <c:ptCount val="1"/>
                <c:pt idx="0">
                  <c:v>Mannen</c:v>
                </c:pt>
              </c:strCache>
            </c:strRef>
          </c:tx>
          <c:spPr>
            <a:ln w="28575" cap="rnd">
              <a:solidFill>
                <a:schemeClr val="accent1"/>
              </a:solidFill>
              <a:round/>
            </a:ln>
            <a:effectLst/>
          </c:spPr>
          <c:marker>
            <c:symbol val="none"/>
          </c:marker>
          <c:cat>
            <c:numRef>
              <c:f>'Bijlage 6 - Herkomst &amp; geslacht'!$B$3:$L$3</c:f>
              <c:numCache>
                <c:formatCode>0\ </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'Bijlage 6 - Herkomst &amp; geslacht'!$B$17:$L$17</c:f>
              <c:numCache>
                <c:formatCode>0.0\ </c:formatCode>
                <c:ptCount val="11"/>
                <c:pt idx="0">
                  <c:v>69.064168377405196</c:v>
                </c:pt>
                <c:pt idx="1">
                  <c:v>72.782487995309424</c:v>
                </c:pt>
                <c:pt idx="2">
                  <c:v>74.232567036432727</c:v>
                </c:pt>
                <c:pt idx="3">
                  <c:v>72.868441673716546</c:v>
                </c:pt>
                <c:pt idx="4">
                  <c:v>73.364779368381221</c:v>
                </c:pt>
                <c:pt idx="5">
                  <c:v>75.342980629172104</c:v>
                </c:pt>
                <c:pt idx="6">
                  <c:v>77.273303945181397</c:v>
                </c:pt>
                <c:pt idx="7">
                  <c:v>77.177639364633222</c:v>
                </c:pt>
                <c:pt idx="8">
                  <c:v>79.955252353633981</c:v>
                </c:pt>
                <c:pt idx="9">
                  <c:v>79.657078748427992</c:v>
                </c:pt>
                <c:pt idx="10">
                  <c:v>76.386434389222174</c:v>
                </c:pt>
              </c:numCache>
            </c:numRef>
          </c:val>
          <c:smooth val="0"/>
          <c:extLst>
            <c:ext xmlns:c16="http://schemas.microsoft.com/office/drawing/2014/chart" uri="{C3380CC4-5D6E-409C-BE32-E72D297353CC}">
              <c16:uniqueId val="{00000000-7DC8-4521-A186-2BBB1F42D36F}"/>
            </c:ext>
          </c:extLst>
        </c:ser>
        <c:ser>
          <c:idx val="1"/>
          <c:order val="1"/>
          <c:tx>
            <c:strRef>
              <c:f>'Bijlage 6 - Herkomst &amp; geslacht'!$A$18</c:f>
              <c:strCache>
                <c:ptCount val="1"/>
                <c:pt idx="0">
                  <c:v>Vrouwen</c:v>
                </c:pt>
              </c:strCache>
            </c:strRef>
          </c:tx>
          <c:spPr>
            <a:ln w="28575" cap="rnd">
              <a:solidFill>
                <a:schemeClr val="accent2"/>
              </a:solidFill>
              <a:round/>
            </a:ln>
            <a:effectLst/>
          </c:spPr>
          <c:marker>
            <c:symbol val="none"/>
          </c:marker>
          <c:cat>
            <c:numRef>
              <c:f>'Bijlage 6 - Herkomst &amp; geslacht'!$B$3:$L$3</c:f>
              <c:numCache>
                <c:formatCode>0\ </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'Bijlage 6 - Herkomst &amp; geslacht'!$B$18:$L$18</c:f>
              <c:numCache>
                <c:formatCode>0.0\ </c:formatCode>
                <c:ptCount val="11"/>
                <c:pt idx="0">
                  <c:v>65.580326477556852</c:v>
                </c:pt>
                <c:pt idx="1">
                  <c:v>65.595796497593753</c:v>
                </c:pt>
                <c:pt idx="2">
                  <c:v>65.966995092767647</c:v>
                </c:pt>
                <c:pt idx="3">
                  <c:v>66.875182168728671</c:v>
                </c:pt>
                <c:pt idx="4">
                  <c:v>68.252134544044068</c:v>
                </c:pt>
                <c:pt idx="5">
                  <c:v>68.133298904283535</c:v>
                </c:pt>
                <c:pt idx="6">
                  <c:v>66.853507866380042</c:v>
                </c:pt>
                <c:pt idx="7">
                  <c:v>67.637363762548503</c:v>
                </c:pt>
                <c:pt idx="8">
                  <c:v>69.665112995445924</c:v>
                </c:pt>
                <c:pt idx="9">
                  <c:v>74.035055803728497</c:v>
                </c:pt>
                <c:pt idx="10">
                  <c:v>72.595135676699684</c:v>
                </c:pt>
              </c:numCache>
            </c:numRef>
          </c:val>
          <c:smooth val="0"/>
          <c:extLst>
            <c:ext xmlns:c16="http://schemas.microsoft.com/office/drawing/2014/chart" uri="{C3380CC4-5D6E-409C-BE32-E72D297353CC}">
              <c16:uniqueId val="{00000001-7DC8-4521-A186-2BBB1F42D36F}"/>
            </c:ext>
          </c:extLst>
        </c:ser>
        <c:ser>
          <c:idx val="2"/>
          <c:order val="2"/>
          <c:tx>
            <c:strRef>
              <c:f>'Bijlage 6 - Herkomst &amp; geslacht'!$A$19</c:f>
              <c:strCache>
                <c:ptCount val="1"/>
                <c:pt idx="0">
                  <c:v>Totaal</c:v>
                </c:pt>
              </c:strCache>
            </c:strRef>
          </c:tx>
          <c:spPr>
            <a:ln w="28575" cap="rnd">
              <a:solidFill>
                <a:schemeClr val="accent3"/>
              </a:solidFill>
              <a:round/>
            </a:ln>
            <a:effectLst/>
          </c:spPr>
          <c:marker>
            <c:symbol val="none"/>
          </c:marker>
          <c:cat>
            <c:numRef>
              <c:f>'Bijlage 6 - Herkomst &amp; geslacht'!$B$3:$L$3</c:f>
              <c:numCache>
                <c:formatCode>0\ </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'Bijlage 6 - Herkomst &amp; geslacht'!$B$19:$L$19</c:f>
              <c:numCache>
                <c:formatCode>0.0\ </c:formatCode>
                <c:ptCount val="11"/>
                <c:pt idx="0">
                  <c:v>67.22694175366216</c:v>
                </c:pt>
                <c:pt idx="1">
                  <c:v>69.119683918960462</c:v>
                </c:pt>
                <c:pt idx="2">
                  <c:v>70.011113766154949</c:v>
                </c:pt>
                <c:pt idx="3">
                  <c:v>69.837789993300575</c:v>
                </c:pt>
                <c:pt idx="4">
                  <c:v>70.776332602416119</c:v>
                </c:pt>
                <c:pt idx="5">
                  <c:v>71.686689812604243</c:v>
                </c:pt>
                <c:pt idx="6">
                  <c:v>71.926732632993662</c:v>
                </c:pt>
                <c:pt idx="7">
                  <c:v>72.249725917113068</c:v>
                </c:pt>
                <c:pt idx="8">
                  <c:v>74.69285409689077</c:v>
                </c:pt>
                <c:pt idx="9">
                  <c:v>76.752893904382674</c:v>
                </c:pt>
                <c:pt idx="10">
                  <c:v>74.489469758517131</c:v>
                </c:pt>
              </c:numCache>
            </c:numRef>
          </c:val>
          <c:smooth val="0"/>
          <c:extLst>
            <c:ext xmlns:c16="http://schemas.microsoft.com/office/drawing/2014/chart" uri="{C3380CC4-5D6E-409C-BE32-E72D297353CC}">
              <c16:uniqueId val="{00000002-7DC8-4521-A186-2BBB1F42D36F}"/>
            </c:ext>
          </c:extLst>
        </c:ser>
        <c:dLbls>
          <c:showLegendKey val="0"/>
          <c:showVal val="0"/>
          <c:showCatName val="0"/>
          <c:showSerName val="0"/>
          <c:showPercent val="0"/>
          <c:showBubbleSize val="0"/>
        </c:dLbls>
        <c:smooth val="0"/>
        <c:axId val="1201753440"/>
        <c:axId val="1201750528"/>
      </c:lineChart>
      <c:catAx>
        <c:axId val="1201753440"/>
        <c:scaling>
          <c:orientation val="minMax"/>
        </c:scaling>
        <c:delete val="0"/>
        <c:axPos val="b"/>
        <c:numFmt formatCode="0\ "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01750528"/>
        <c:crosses val="autoZero"/>
        <c:auto val="1"/>
        <c:lblAlgn val="ctr"/>
        <c:lblOffset val="100"/>
        <c:noMultiLvlLbl val="0"/>
      </c:catAx>
      <c:valAx>
        <c:axId val="1201750528"/>
        <c:scaling>
          <c:orientation val="minMax"/>
          <c:min val="30"/>
        </c:scaling>
        <c:delete val="0"/>
        <c:axPos val="l"/>
        <c:numFmt formatCode="0.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01753440"/>
        <c:crosses val="autoZero"/>
        <c:crossBetween val="between"/>
      </c:valAx>
      <c:spPr>
        <a:noFill/>
        <a:ln>
          <a:noFill/>
        </a:ln>
        <a:effectLst/>
      </c:spPr>
    </c:plotArea>
    <c:legend>
      <c:legendPos val="b"/>
      <c:layout>
        <c:manualLayout>
          <c:xMode val="edge"/>
          <c:yMode val="edge"/>
          <c:x val="0.55733674738026173"/>
          <c:y val="0.88946704578594338"/>
          <c:w val="0.38657963807155682"/>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nl-BE" sz="1000" b="0" i="0" u="none" strike="noStrike" kern="1200" spc="0" baseline="0">
                <a:solidFill>
                  <a:srgbClr val="4A4A49">
                    <a:lumMod val="65000"/>
                    <a:lumOff val="35000"/>
                  </a:srgbClr>
                </a:solidFill>
              </a:rPr>
              <a:t>Werkgelegenheidsgraad (20-64 jaar) </a:t>
            </a:r>
            <a:r>
              <a:rPr lang="nl-BE" sz="1000" b="1" i="0" u="none" strike="noStrike" kern="1200" spc="0" baseline="0">
                <a:solidFill>
                  <a:srgbClr val="4A4A49">
                    <a:lumMod val="65000"/>
                    <a:lumOff val="35000"/>
                  </a:srgbClr>
                </a:solidFill>
              </a:rPr>
              <a:t>van Brusselaars van buitelandse niet-EU herkomst per geslacht</a:t>
            </a:r>
            <a:endParaRPr lang="nl-BE" sz="1000" b="0" i="0" u="none" strike="noStrike" kern="1200" spc="0" baseline="0">
              <a:solidFill>
                <a:srgbClr val="4A4A49">
                  <a:lumMod val="65000"/>
                  <a:lumOff val="35000"/>
                </a:srgbClr>
              </a:solidFill>
            </a:endParaRP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strRef>
              <c:f>'Bijlage 6 - Herkomst &amp; geslacht'!$A$22</c:f>
              <c:strCache>
                <c:ptCount val="1"/>
                <c:pt idx="0">
                  <c:v>Mannen</c:v>
                </c:pt>
              </c:strCache>
            </c:strRef>
          </c:tx>
          <c:spPr>
            <a:ln w="28575" cap="rnd">
              <a:solidFill>
                <a:schemeClr val="accent1"/>
              </a:solidFill>
              <a:round/>
            </a:ln>
            <a:effectLst/>
          </c:spPr>
          <c:marker>
            <c:symbol val="none"/>
          </c:marker>
          <c:cat>
            <c:numRef>
              <c:f>'Bijlage 6 - Herkomst &amp; geslacht'!$B$3:$L$3</c:f>
              <c:numCache>
                <c:formatCode>0\ </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'Bijlage 6 - Herkomst &amp; geslacht'!$B$22:$L$22</c:f>
              <c:numCache>
                <c:formatCode>0.0\ </c:formatCode>
                <c:ptCount val="11"/>
                <c:pt idx="0">
                  <c:v>51.025993902730313</c:v>
                </c:pt>
                <c:pt idx="1">
                  <c:v>52.623433115702525</c:v>
                </c:pt>
                <c:pt idx="2">
                  <c:v>54.767964962422433</c:v>
                </c:pt>
                <c:pt idx="3">
                  <c:v>56.409130435511102</c:v>
                </c:pt>
                <c:pt idx="4">
                  <c:v>58.987187252227294</c:v>
                </c:pt>
                <c:pt idx="5">
                  <c:v>55.972978987370439</c:v>
                </c:pt>
                <c:pt idx="6">
                  <c:v>57.371733141524508</c:v>
                </c:pt>
                <c:pt idx="7">
                  <c:v>57.458336905549167</c:v>
                </c:pt>
                <c:pt idx="8">
                  <c:v>56.222832762468556</c:v>
                </c:pt>
                <c:pt idx="9">
                  <c:v>59.80950619775971</c:v>
                </c:pt>
                <c:pt idx="10">
                  <c:v>67.521047434001176</c:v>
                </c:pt>
              </c:numCache>
            </c:numRef>
          </c:val>
          <c:smooth val="0"/>
          <c:extLst>
            <c:ext xmlns:c16="http://schemas.microsoft.com/office/drawing/2014/chart" uri="{C3380CC4-5D6E-409C-BE32-E72D297353CC}">
              <c16:uniqueId val="{00000000-27C7-44DD-8A9F-638EEBC7F12C}"/>
            </c:ext>
          </c:extLst>
        </c:ser>
        <c:ser>
          <c:idx val="1"/>
          <c:order val="1"/>
          <c:tx>
            <c:strRef>
              <c:f>'Bijlage 6 - Herkomst &amp; geslacht'!$A$23</c:f>
              <c:strCache>
                <c:ptCount val="1"/>
                <c:pt idx="0">
                  <c:v>Vrouwen</c:v>
                </c:pt>
              </c:strCache>
            </c:strRef>
          </c:tx>
          <c:spPr>
            <a:ln w="28575" cap="rnd">
              <a:solidFill>
                <a:schemeClr val="accent2"/>
              </a:solidFill>
              <a:round/>
            </a:ln>
            <a:effectLst/>
          </c:spPr>
          <c:marker>
            <c:symbol val="none"/>
          </c:marker>
          <c:cat>
            <c:numRef>
              <c:f>'Bijlage 6 - Herkomst &amp; geslacht'!$B$3:$L$3</c:f>
              <c:numCache>
                <c:formatCode>0\ </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'Bijlage 6 - Herkomst &amp; geslacht'!$B$23:$L$23</c:f>
              <c:numCache>
                <c:formatCode>0.0\ </c:formatCode>
                <c:ptCount val="11"/>
                <c:pt idx="0">
                  <c:v>35.624300967869829</c:v>
                </c:pt>
                <c:pt idx="1">
                  <c:v>36.688286897864671</c:v>
                </c:pt>
                <c:pt idx="2">
                  <c:v>37.593820859149254</c:v>
                </c:pt>
                <c:pt idx="3">
                  <c:v>37.504645504222296</c:v>
                </c:pt>
                <c:pt idx="4">
                  <c:v>38.029047791546269</c:v>
                </c:pt>
                <c:pt idx="5">
                  <c:v>39.022888196675716</c:v>
                </c:pt>
                <c:pt idx="6">
                  <c:v>39.487319548713423</c:v>
                </c:pt>
                <c:pt idx="7">
                  <c:v>39.116218068340224</c:v>
                </c:pt>
                <c:pt idx="8">
                  <c:v>39.739491899258667</c:v>
                </c:pt>
                <c:pt idx="9">
                  <c:v>43.559229301276631</c:v>
                </c:pt>
                <c:pt idx="10">
                  <c:v>43.914520596214381</c:v>
                </c:pt>
              </c:numCache>
            </c:numRef>
          </c:val>
          <c:smooth val="0"/>
          <c:extLst>
            <c:ext xmlns:c16="http://schemas.microsoft.com/office/drawing/2014/chart" uri="{C3380CC4-5D6E-409C-BE32-E72D297353CC}">
              <c16:uniqueId val="{00000001-27C7-44DD-8A9F-638EEBC7F12C}"/>
            </c:ext>
          </c:extLst>
        </c:ser>
        <c:ser>
          <c:idx val="2"/>
          <c:order val="2"/>
          <c:tx>
            <c:strRef>
              <c:f>'Bijlage 6 - Herkomst &amp; geslacht'!$A$24</c:f>
              <c:strCache>
                <c:ptCount val="1"/>
                <c:pt idx="0">
                  <c:v>Totaal</c:v>
                </c:pt>
              </c:strCache>
            </c:strRef>
          </c:tx>
          <c:spPr>
            <a:ln w="28575" cap="rnd">
              <a:solidFill>
                <a:schemeClr val="accent3"/>
              </a:solidFill>
              <a:round/>
            </a:ln>
            <a:effectLst/>
          </c:spPr>
          <c:marker>
            <c:symbol val="none"/>
          </c:marker>
          <c:cat>
            <c:numRef>
              <c:f>'Bijlage 6 - Herkomst &amp; geslacht'!$B$3:$L$3</c:f>
              <c:numCache>
                <c:formatCode>0\ </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'Bijlage 6 - Herkomst &amp; geslacht'!$B$24:$L$24</c:f>
              <c:numCache>
                <c:formatCode>0.0\ </c:formatCode>
                <c:ptCount val="11"/>
                <c:pt idx="0">
                  <c:v>43.365051467558054</c:v>
                </c:pt>
                <c:pt idx="1">
                  <c:v>44.724076464016157</c:v>
                </c:pt>
                <c:pt idx="2">
                  <c:v>46.168799998361933</c:v>
                </c:pt>
                <c:pt idx="3">
                  <c:v>46.943189209555555</c:v>
                </c:pt>
                <c:pt idx="4">
                  <c:v>48.383801254910267</c:v>
                </c:pt>
                <c:pt idx="5">
                  <c:v>47.469166386401781</c:v>
                </c:pt>
                <c:pt idx="6">
                  <c:v>48.447347355834154</c:v>
                </c:pt>
                <c:pt idx="7">
                  <c:v>48.264701145778766</c:v>
                </c:pt>
                <c:pt idx="8">
                  <c:v>47.734189194730362</c:v>
                </c:pt>
                <c:pt idx="9">
                  <c:v>51.495323432026829</c:v>
                </c:pt>
                <c:pt idx="10">
                  <c:v>55.373879573938481</c:v>
                </c:pt>
              </c:numCache>
            </c:numRef>
          </c:val>
          <c:smooth val="0"/>
          <c:extLst>
            <c:ext xmlns:c16="http://schemas.microsoft.com/office/drawing/2014/chart" uri="{C3380CC4-5D6E-409C-BE32-E72D297353CC}">
              <c16:uniqueId val="{00000002-27C7-44DD-8A9F-638EEBC7F12C}"/>
            </c:ext>
          </c:extLst>
        </c:ser>
        <c:dLbls>
          <c:showLegendKey val="0"/>
          <c:showVal val="0"/>
          <c:showCatName val="0"/>
          <c:showSerName val="0"/>
          <c:showPercent val="0"/>
          <c:showBubbleSize val="0"/>
        </c:dLbls>
        <c:smooth val="0"/>
        <c:axId val="1201753440"/>
        <c:axId val="1201750528"/>
      </c:lineChart>
      <c:catAx>
        <c:axId val="1201753440"/>
        <c:scaling>
          <c:orientation val="minMax"/>
        </c:scaling>
        <c:delete val="0"/>
        <c:axPos val="b"/>
        <c:numFmt formatCode="0\ "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01750528"/>
        <c:crosses val="autoZero"/>
        <c:auto val="1"/>
        <c:lblAlgn val="ctr"/>
        <c:lblOffset val="100"/>
        <c:noMultiLvlLbl val="0"/>
      </c:catAx>
      <c:valAx>
        <c:axId val="1201750528"/>
        <c:scaling>
          <c:orientation val="minMax"/>
          <c:max val="90"/>
          <c:min val="30"/>
        </c:scaling>
        <c:delete val="0"/>
        <c:axPos val="l"/>
        <c:numFmt formatCode="0.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01753440"/>
        <c:crosses val="autoZero"/>
        <c:crossBetween val="between"/>
      </c:valAx>
      <c:spPr>
        <a:noFill/>
        <a:ln>
          <a:noFill/>
        </a:ln>
        <a:effectLst/>
      </c:spPr>
    </c:plotArea>
    <c:legend>
      <c:legendPos val="b"/>
      <c:layout>
        <c:manualLayout>
          <c:xMode val="edge"/>
          <c:yMode val="edge"/>
          <c:x val="0.55733674738026173"/>
          <c:y val="0.88946704578594338"/>
          <c:w val="0.38657963807155682"/>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nl-BE" sz="1200" b="0" i="0" u="none" strike="noStrike" kern="1200" spc="0" baseline="0">
                <a:solidFill>
                  <a:srgbClr val="4A4A49">
                    <a:lumMod val="65000"/>
                    <a:lumOff val="35000"/>
                  </a:srgbClr>
                </a:solidFill>
              </a:rPr>
              <a:t>Werkloosheidsgraad </a:t>
            </a:r>
            <a:r>
              <a:rPr lang="nl-BE" sz="1200" b="1" i="0" u="none" strike="noStrike" kern="1200" spc="0" baseline="0">
                <a:solidFill>
                  <a:srgbClr val="4A4A49">
                    <a:lumMod val="65000"/>
                    <a:lumOff val="35000"/>
                  </a:srgbClr>
                </a:solidFill>
              </a:rPr>
              <a:t>van Brusselaars van Belgische herkomst per geslacht</a:t>
            </a:r>
            <a:endParaRPr lang="nl-BE" sz="1200" b="0" i="0" u="none" strike="noStrike" kern="1200" spc="0" baseline="0">
              <a:solidFill>
                <a:srgbClr val="4A4A49">
                  <a:lumMod val="65000"/>
                  <a:lumOff val="35000"/>
                </a:srgbClr>
              </a:solidFill>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6.4488147772737203E-2"/>
          <c:y val="0.16595078299776289"/>
          <c:w val="0.90830096787352133"/>
          <c:h val="0.62790431397417601"/>
        </c:manualLayout>
      </c:layout>
      <c:lineChart>
        <c:grouping val="standard"/>
        <c:varyColors val="0"/>
        <c:ser>
          <c:idx val="0"/>
          <c:order val="0"/>
          <c:tx>
            <c:strRef>
              <c:f>'Bijlage 6 - Herkomst &amp; geslacht'!$A$34</c:f>
              <c:strCache>
                <c:ptCount val="1"/>
                <c:pt idx="0">
                  <c:v>Mannen</c:v>
                </c:pt>
              </c:strCache>
            </c:strRef>
          </c:tx>
          <c:spPr>
            <a:ln w="28575" cap="rnd">
              <a:solidFill>
                <a:schemeClr val="accent1"/>
              </a:solidFill>
              <a:round/>
            </a:ln>
            <a:effectLst/>
          </c:spPr>
          <c:marker>
            <c:symbol val="none"/>
          </c:marker>
          <c:cat>
            <c:numRef>
              <c:f>'Bijlage 6 - Herkomst &amp; geslacht'!$B$3:$L$3</c:f>
              <c:numCache>
                <c:formatCode>0\ </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'Bijlage 6 - Herkomst &amp; geslacht'!$B$34:$L$34</c:f>
              <c:numCache>
                <c:formatCode>0.0\ </c:formatCode>
                <c:ptCount val="11"/>
                <c:pt idx="0">
                  <c:v>11.802846532440768</c:v>
                </c:pt>
                <c:pt idx="1">
                  <c:v>10.560754386981227</c:v>
                </c:pt>
                <c:pt idx="2">
                  <c:v>9.9482738932304589</c:v>
                </c:pt>
                <c:pt idx="3">
                  <c:v>8.9181558643045431</c:v>
                </c:pt>
                <c:pt idx="4">
                  <c:v>9.124427034843773</c:v>
                </c:pt>
                <c:pt idx="5">
                  <c:v>7.6525002377525935</c:v>
                </c:pt>
                <c:pt idx="6">
                  <c:v>7.4771968670823457</c:v>
                </c:pt>
                <c:pt idx="7">
                  <c:v>7.1516895694609106</c:v>
                </c:pt>
                <c:pt idx="8">
                  <c:v>6.5721365925111641</c:v>
                </c:pt>
                <c:pt idx="9">
                  <c:v>7.4414650220110552</c:v>
                </c:pt>
                <c:pt idx="10">
                  <c:v>5.774850020495732</c:v>
                </c:pt>
              </c:numCache>
            </c:numRef>
          </c:val>
          <c:smooth val="0"/>
          <c:extLst>
            <c:ext xmlns:c16="http://schemas.microsoft.com/office/drawing/2014/chart" uri="{C3380CC4-5D6E-409C-BE32-E72D297353CC}">
              <c16:uniqueId val="{00000000-2E7F-4A4A-8370-EB6F94F3AC05}"/>
            </c:ext>
          </c:extLst>
        </c:ser>
        <c:ser>
          <c:idx val="1"/>
          <c:order val="1"/>
          <c:tx>
            <c:strRef>
              <c:f>'Bijlage 6 - Herkomst &amp; geslacht'!$A$35</c:f>
              <c:strCache>
                <c:ptCount val="1"/>
                <c:pt idx="0">
                  <c:v>Vrouwen</c:v>
                </c:pt>
              </c:strCache>
            </c:strRef>
          </c:tx>
          <c:spPr>
            <a:ln w="28575" cap="rnd">
              <a:solidFill>
                <a:schemeClr val="accent2"/>
              </a:solidFill>
              <a:round/>
            </a:ln>
            <a:effectLst/>
          </c:spPr>
          <c:marker>
            <c:symbol val="none"/>
          </c:marker>
          <c:cat>
            <c:numRef>
              <c:f>'Bijlage 6 - Herkomst &amp; geslacht'!$B$3:$L$3</c:f>
              <c:numCache>
                <c:formatCode>0\ </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'Bijlage 6 - Herkomst &amp; geslacht'!$B$35:$L$35</c:f>
              <c:numCache>
                <c:formatCode>0.0\ </c:formatCode>
                <c:ptCount val="11"/>
                <c:pt idx="0">
                  <c:v>7.7084303570134587</c:v>
                </c:pt>
                <c:pt idx="1">
                  <c:v>7.0204215336671583</c:v>
                </c:pt>
                <c:pt idx="2">
                  <c:v>7.2338306236821488</c:v>
                </c:pt>
                <c:pt idx="3">
                  <c:v>7.5222516965912298</c:v>
                </c:pt>
                <c:pt idx="4">
                  <c:v>7.8930491253411645</c:v>
                </c:pt>
                <c:pt idx="5">
                  <c:v>5.8479453906379071</c:v>
                </c:pt>
                <c:pt idx="6">
                  <c:v>6.2222172130020255</c:v>
                </c:pt>
                <c:pt idx="7">
                  <c:v>6.6930232547528554</c:v>
                </c:pt>
                <c:pt idx="8">
                  <c:v>6.1663674690254338</c:v>
                </c:pt>
                <c:pt idx="9">
                  <c:v>5.4211395833448712</c:v>
                </c:pt>
                <c:pt idx="10">
                  <c:v>6.5354472971114674</c:v>
                </c:pt>
              </c:numCache>
            </c:numRef>
          </c:val>
          <c:smooth val="0"/>
          <c:extLst>
            <c:ext xmlns:c16="http://schemas.microsoft.com/office/drawing/2014/chart" uri="{C3380CC4-5D6E-409C-BE32-E72D297353CC}">
              <c16:uniqueId val="{00000004-2E7F-4A4A-8370-EB6F94F3AC05}"/>
            </c:ext>
          </c:extLst>
        </c:ser>
        <c:ser>
          <c:idx val="2"/>
          <c:order val="2"/>
          <c:tx>
            <c:strRef>
              <c:f>'Bijlage 6 - Herkomst &amp; geslacht'!$A$36</c:f>
              <c:strCache>
                <c:ptCount val="1"/>
                <c:pt idx="0">
                  <c:v>Totaal</c:v>
                </c:pt>
              </c:strCache>
            </c:strRef>
          </c:tx>
          <c:spPr>
            <a:ln w="28575" cap="rnd">
              <a:solidFill>
                <a:schemeClr val="accent3"/>
              </a:solidFill>
              <a:round/>
            </a:ln>
            <a:effectLst/>
          </c:spPr>
          <c:marker>
            <c:symbol val="none"/>
          </c:marker>
          <c:cat>
            <c:numRef>
              <c:f>'Bijlage 6 - Herkomst &amp; geslacht'!$B$3:$L$3</c:f>
              <c:numCache>
                <c:formatCode>0\ </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'Bijlage 6 - Herkomst &amp; geslacht'!$B$36:$L$36</c:f>
              <c:numCache>
                <c:formatCode>0.0\ </c:formatCode>
                <c:ptCount val="11"/>
                <c:pt idx="0">
                  <c:v>9.8813479708719143</c:v>
                </c:pt>
                <c:pt idx="1">
                  <c:v>8.8675371526968565</c:v>
                </c:pt>
                <c:pt idx="2">
                  <c:v>8.6568086430211348</c:v>
                </c:pt>
                <c:pt idx="3">
                  <c:v>8.2366307063384721</c:v>
                </c:pt>
                <c:pt idx="4">
                  <c:v>8.5488962397740558</c:v>
                </c:pt>
                <c:pt idx="5">
                  <c:v>6.7755867721306968</c:v>
                </c:pt>
                <c:pt idx="6">
                  <c:v>6.8724829229514564</c:v>
                </c:pt>
                <c:pt idx="7">
                  <c:v>6.9384382396177378</c:v>
                </c:pt>
                <c:pt idx="8">
                  <c:v>6.3903012985345207</c:v>
                </c:pt>
                <c:pt idx="9">
                  <c:v>6.5379891244116788</c:v>
                </c:pt>
                <c:pt idx="10">
                  <c:v>6.1258090635767193</c:v>
                </c:pt>
              </c:numCache>
            </c:numRef>
          </c:val>
          <c:smooth val="0"/>
          <c:extLst>
            <c:ext xmlns:c16="http://schemas.microsoft.com/office/drawing/2014/chart" uri="{C3380CC4-5D6E-409C-BE32-E72D297353CC}">
              <c16:uniqueId val="{00000005-2E7F-4A4A-8370-EB6F94F3AC05}"/>
            </c:ext>
          </c:extLst>
        </c:ser>
        <c:dLbls>
          <c:showLegendKey val="0"/>
          <c:showVal val="0"/>
          <c:showCatName val="0"/>
          <c:showSerName val="0"/>
          <c:showPercent val="0"/>
          <c:showBubbleSize val="0"/>
        </c:dLbls>
        <c:smooth val="0"/>
        <c:axId val="1201753440"/>
        <c:axId val="1201750528"/>
      </c:lineChart>
      <c:catAx>
        <c:axId val="1201753440"/>
        <c:scaling>
          <c:orientation val="minMax"/>
        </c:scaling>
        <c:delete val="0"/>
        <c:axPos val="b"/>
        <c:numFmt formatCode="0\ "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01750528"/>
        <c:crosses val="autoZero"/>
        <c:auto val="1"/>
        <c:lblAlgn val="ctr"/>
        <c:lblOffset val="100"/>
        <c:noMultiLvlLbl val="0"/>
      </c:catAx>
      <c:valAx>
        <c:axId val="1201750528"/>
        <c:scaling>
          <c:orientation val="minMax"/>
          <c:max val="44"/>
          <c:min val="0"/>
        </c:scaling>
        <c:delete val="0"/>
        <c:axPos val="l"/>
        <c:majorGridlines>
          <c:spPr>
            <a:ln w="9525" cap="flat" cmpd="sng" algn="ctr">
              <a:solidFill>
                <a:schemeClr val="tx1">
                  <a:lumMod val="15000"/>
                  <a:lumOff val="85000"/>
                </a:schemeClr>
              </a:solidFill>
              <a:round/>
            </a:ln>
            <a:effectLst/>
          </c:spPr>
        </c:majorGridlines>
        <c:numFmt formatCode="0.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01753440"/>
        <c:crosses val="autoZero"/>
        <c:crossBetween val="between"/>
      </c:valAx>
      <c:spPr>
        <a:noFill/>
        <a:ln>
          <a:noFill/>
        </a:ln>
        <a:effectLst/>
      </c:spPr>
    </c:plotArea>
    <c:legend>
      <c:legendPos val="b"/>
      <c:layout>
        <c:manualLayout>
          <c:xMode val="edge"/>
          <c:yMode val="edge"/>
          <c:x val="0.55733674738026173"/>
          <c:y val="0.88946704578594338"/>
          <c:w val="0.38742926364973607"/>
          <c:h val="7.550388416213074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nl-BE" sz="1200" b="0" i="0" u="none" strike="noStrike" kern="1200" spc="0" baseline="0">
                <a:solidFill>
                  <a:srgbClr val="4A4A49">
                    <a:lumMod val="65000"/>
                    <a:lumOff val="35000"/>
                  </a:srgbClr>
                </a:solidFill>
              </a:rPr>
              <a:t>Werkloosheidsgraad </a:t>
            </a:r>
            <a:r>
              <a:rPr lang="nl-BE" sz="1200" b="1" i="0" u="none" strike="noStrike" kern="1200" spc="0" baseline="0">
                <a:solidFill>
                  <a:srgbClr val="4A4A49">
                    <a:lumMod val="65000"/>
                    <a:lumOff val="35000"/>
                  </a:srgbClr>
                </a:solidFill>
              </a:rPr>
              <a:t>van Brusselaars van buitelandse EU herkomst per geslacht</a:t>
            </a:r>
            <a:endParaRPr lang="nl-BE" sz="1200" b="0" i="0" u="none" strike="noStrike" kern="1200" spc="0" baseline="0">
              <a:solidFill>
                <a:srgbClr val="4A4A49">
                  <a:lumMod val="65000"/>
                  <a:lumOff val="35000"/>
                </a:srgbClr>
              </a:solidFill>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strRef>
              <c:f>'Bijlage 6 - Herkomst &amp; geslacht'!$A$39</c:f>
              <c:strCache>
                <c:ptCount val="1"/>
                <c:pt idx="0">
                  <c:v>Mannen</c:v>
                </c:pt>
              </c:strCache>
            </c:strRef>
          </c:tx>
          <c:spPr>
            <a:ln w="28575" cap="rnd">
              <a:solidFill>
                <a:schemeClr val="accent1"/>
              </a:solidFill>
              <a:round/>
            </a:ln>
            <a:effectLst/>
          </c:spPr>
          <c:marker>
            <c:symbol val="none"/>
          </c:marker>
          <c:cat>
            <c:numRef>
              <c:f>'Bijlage 6 - Herkomst &amp; geslacht'!$B$3:$L$3</c:f>
              <c:numCache>
                <c:formatCode>0\ </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'Bijlage 6 - Herkomst &amp; geslacht'!$B$39:$L$39</c:f>
              <c:numCache>
                <c:formatCode>0.0\ </c:formatCode>
                <c:ptCount val="11"/>
                <c:pt idx="0">
                  <c:v>16.77166983807853</c:v>
                </c:pt>
                <c:pt idx="1">
                  <c:v>14.763839268464466</c:v>
                </c:pt>
                <c:pt idx="2">
                  <c:v>13.045104727961645</c:v>
                </c:pt>
                <c:pt idx="3">
                  <c:v>13.389876728745623</c:v>
                </c:pt>
                <c:pt idx="4">
                  <c:v>11.898518724573739</c:v>
                </c:pt>
                <c:pt idx="5">
                  <c:v>10.393713271173578</c:v>
                </c:pt>
                <c:pt idx="6">
                  <c:v>7.4674369243345726</c:v>
                </c:pt>
                <c:pt idx="7">
                  <c:v>8.1200844175454421</c:v>
                </c:pt>
                <c:pt idx="8">
                  <c:v>6.79083218906346</c:v>
                </c:pt>
                <c:pt idx="9">
                  <c:v>7.0457411852127834</c:v>
                </c:pt>
                <c:pt idx="10">
                  <c:v>9.7010261085876728</c:v>
                </c:pt>
              </c:numCache>
            </c:numRef>
          </c:val>
          <c:smooth val="0"/>
          <c:extLst>
            <c:ext xmlns:c16="http://schemas.microsoft.com/office/drawing/2014/chart" uri="{C3380CC4-5D6E-409C-BE32-E72D297353CC}">
              <c16:uniqueId val="{00000000-CF48-4E73-AD92-DE9A39333327}"/>
            </c:ext>
          </c:extLst>
        </c:ser>
        <c:ser>
          <c:idx val="1"/>
          <c:order val="1"/>
          <c:tx>
            <c:strRef>
              <c:f>'Bijlage 6 - Herkomst &amp; geslacht'!$A$40</c:f>
              <c:strCache>
                <c:ptCount val="1"/>
                <c:pt idx="0">
                  <c:v>Vrouwen</c:v>
                </c:pt>
              </c:strCache>
            </c:strRef>
          </c:tx>
          <c:spPr>
            <a:ln w="28575" cap="rnd">
              <a:solidFill>
                <a:schemeClr val="accent2"/>
              </a:solidFill>
              <a:round/>
            </a:ln>
            <a:effectLst/>
          </c:spPr>
          <c:marker>
            <c:symbol val="none"/>
          </c:marker>
          <c:cat>
            <c:numRef>
              <c:f>'Bijlage 6 - Herkomst &amp; geslacht'!$B$3:$L$3</c:f>
              <c:numCache>
                <c:formatCode>0\ </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'Bijlage 6 - Herkomst &amp; geslacht'!$B$40:$L$40</c:f>
              <c:numCache>
                <c:formatCode>0.0\ </c:formatCode>
                <c:ptCount val="11"/>
                <c:pt idx="0">
                  <c:v>11.80335614349945</c:v>
                </c:pt>
                <c:pt idx="1">
                  <c:v>12.798321148266446</c:v>
                </c:pt>
                <c:pt idx="2">
                  <c:v>10.522613892100415</c:v>
                </c:pt>
                <c:pt idx="3">
                  <c:v>10.919452240577394</c:v>
                </c:pt>
                <c:pt idx="4">
                  <c:v>9.8779367087240111</c:v>
                </c:pt>
                <c:pt idx="5">
                  <c:v>8.322759751753118</c:v>
                </c:pt>
                <c:pt idx="6">
                  <c:v>8.3736188184637932</c:v>
                </c:pt>
                <c:pt idx="7">
                  <c:v>8.71573018471552</c:v>
                </c:pt>
                <c:pt idx="8">
                  <c:v>9.0594112542581957</c:v>
                </c:pt>
                <c:pt idx="9">
                  <c:v>7.0823392400651244</c:v>
                </c:pt>
                <c:pt idx="10">
                  <c:v>6.8045108966910499</c:v>
                </c:pt>
              </c:numCache>
            </c:numRef>
          </c:val>
          <c:smooth val="0"/>
          <c:extLst>
            <c:ext xmlns:c16="http://schemas.microsoft.com/office/drawing/2014/chart" uri="{C3380CC4-5D6E-409C-BE32-E72D297353CC}">
              <c16:uniqueId val="{00000004-CF48-4E73-AD92-DE9A39333327}"/>
            </c:ext>
          </c:extLst>
        </c:ser>
        <c:ser>
          <c:idx val="2"/>
          <c:order val="2"/>
          <c:tx>
            <c:strRef>
              <c:f>'Bijlage 6 - Herkomst &amp; geslacht'!$A$41</c:f>
              <c:strCache>
                <c:ptCount val="1"/>
                <c:pt idx="0">
                  <c:v>Totaal</c:v>
                </c:pt>
              </c:strCache>
            </c:strRef>
          </c:tx>
          <c:spPr>
            <a:ln w="28575" cap="rnd">
              <a:solidFill>
                <a:schemeClr val="accent3"/>
              </a:solidFill>
              <a:round/>
            </a:ln>
            <a:effectLst/>
          </c:spPr>
          <c:marker>
            <c:symbol val="none"/>
          </c:marker>
          <c:cat>
            <c:numRef>
              <c:f>'Bijlage 6 - Herkomst &amp; geslacht'!$B$3:$L$3</c:f>
              <c:numCache>
                <c:formatCode>0\ </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'Bijlage 6 - Herkomst &amp; geslacht'!$B$41:$L$41</c:f>
              <c:numCache>
                <c:formatCode>0.0\ </c:formatCode>
                <c:ptCount val="11"/>
                <c:pt idx="0">
                  <c:v>14.29277853075736</c:v>
                </c:pt>
                <c:pt idx="1">
                  <c:v>13.823474342192371</c:v>
                </c:pt>
                <c:pt idx="2">
                  <c:v>11.849503432931204</c:v>
                </c:pt>
                <c:pt idx="3">
                  <c:v>12.212875444624395</c:v>
                </c:pt>
                <c:pt idx="4">
                  <c:v>10.924562968412381</c:v>
                </c:pt>
                <c:pt idx="5">
                  <c:v>9.4068237931804575</c:v>
                </c:pt>
                <c:pt idx="6">
                  <c:v>7.9022785457340454</c:v>
                </c:pt>
                <c:pt idx="7">
                  <c:v>8.4091489531101953</c:v>
                </c:pt>
                <c:pt idx="8">
                  <c:v>7.8877403205464605</c:v>
                </c:pt>
                <c:pt idx="9">
                  <c:v>7.0640149588383245</c:v>
                </c:pt>
                <c:pt idx="10">
                  <c:v>8.3121713431612019</c:v>
                </c:pt>
              </c:numCache>
            </c:numRef>
          </c:val>
          <c:smooth val="0"/>
          <c:extLst>
            <c:ext xmlns:c16="http://schemas.microsoft.com/office/drawing/2014/chart" uri="{C3380CC4-5D6E-409C-BE32-E72D297353CC}">
              <c16:uniqueId val="{00000005-CF48-4E73-AD92-DE9A39333327}"/>
            </c:ext>
          </c:extLst>
        </c:ser>
        <c:dLbls>
          <c:showLegendKey val="0"/>
          <c:showVal val="0"/>
          <c:showCatName val="0"/>
          <c:showSerName val="0"/>
          <c:showPercent val="0"/>
          <c:showBubbleSize val="0"/>
        </c:dLbls>
        <c:smooth val="0"/>
        <c:axId val="1201753440"/>
        <c:axId val="1201750528"/>
      </c:lineChart>
      <c:catAx>
        <c:axId val="1201753440"/>
        <c:scaling>
          <c:orientation val="minMax"/>
        </c:scaling>
        <c:delete val="0"/>
        <c:axPos val="b"/>
        <c:numFmt formatCode="0\ "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01750528"/>
        <c:crosses val="autoZero"/>
        <c:auto val="1"/>
        <c:lblAlgn val="ctr"/>
        <c:lblOffset val="100"/>
        <c:noMultiLvlLbl val="0"/>
      </c:catAx>
      <c:valAx>
        <c:axId val="1201750528"/>
        <c:scaling>
          <c:orientation val="minMax"/>
          <c:max val="48"/>
          <c:min val="0"/>
        </c:scaling>
        <c:delete val="0"/>
        <c:axPos val="l"/>
        <c:majorGridlines>
          <c:spPr>
            <a:ln w="9525" cap="flat" cmpd="sng" algn="ctr">
              <a:solidFill>
                <a:schemeClr val="tx1">
                  <a:lumMod val="15000"/>
                  <a:lumOff val="85000"/>
                </a:schemeClr>
              </a:solidFill>
              <a:round/>
            </a:ln>
            <a:effectLst/>
          </c:spPr>
        </c:majorGridlines>
        <c:numFmt formatCode="0.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01753440"/>
        <c:crosses val="autoZero"/>
        <c:crossBetween val="between"/>
      </c:valAx>
      <c:spPr>
        <a:noFill/>
        <a:ln>
          <a:noFill/>
        </a:ln>
        <a:effectLst/>
      </c:spPr>
    </c:plotArea>
    <c:legend>
      <c:legendPos val="b"/>
      <c:layout>
        <c:manualLayout>
          <c:xMode val="edge"/>
          <c:yMode val="edge"/>
          <c:x val="0.55733674738026173"/>
          <c:y val="0.88946704578594338"/>
          <c:w val="0.38742926364973607"/>
          <c:h val="7.894792098356127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nl-BE" sz="1200" b="0" i="0" u="none" strike="noStrike" kern="1200" spc="0" baseline="0">
                <a:solidFill>
                  <a:srgbClr val="4A4A49">
                    <a:lumMod val="65000"/>
                    <a:lumOff val="35000"/>
                  </a:srgbClr>
                </a:solidFill>
              </a:rPr>
              <a:t>Werkloosheidsgraad (20-64 jaar) </a:t>
            </a:r>
            <a:r>
              <a:rPr lang="nl-BE" sz="1200" b="1" i="0" u="none" strike="noStrike" kern="1200" spc="0" baseline="0">
                <a:solidFill>
                  <a:srgbClr val="4A4A49">
                    <a:lumMod val="65000"/>
                    <a:lumOff val="35000"/>
                  </a:srgbClr>
                </a:solidFill>
              </a:rPr>
              <a:t>van Brusselaars van buitelandse niet-EU herkomst per geslacht</a:t>
            </a:r>
            <a:endParaRPr lang="nl-BE" sz="1200" b="0" i="0" u="none" strike="noStrike" kern="1200" spc="0" baseline="0">
              <a:solidFill>
                <a:srgbClr val="4A4A49">
                  <a:lumMod val="65000"/>
                  <a:lumOff val="35000"/>
                </a:srgbClr>
              </a:solidFill>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strRef>
              <c:f>'Bijlage 6 - Herkomst &amp; geslacht'!$A$44</c:f>
              <c:strCache>
                <c:ptCount val="1"/>
                <c:pt idx="0">
                  <c:v>Mannen</c:v>
                </c:pt>
              </c:strCache>
            </c:strRef>
          </c:tx>
          <c:spPr>
            <a:ln w="28575" cap="rnd">
              <a:solidFill>
                <a:schemeClr val="accent1"/>
              </a:solidFill>
              <a:round/>
            </a:ln>
            <a:effectLst/>
          </c:spPr>
          <c:marker>
            <c:symbol val="none"/>
          </c:marker>
          <c:cat>
            <c:numRef>
              <c:f>'Bijlage 6 - Herkomst &amp; geslacht'!$B$3:$L$3</c:f>
              <c:numCache>
                <c:formatCode>0\ </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'Bijlage 6 - Herkomst &amp; geslacht'!$B$44:$L$44</c:f>
              <c:numCache>
                <c:formatCode>0.0\ </c:formatCode>
                <c:ptCount val="11"/>
                <c:pt idx="0">
                  <c:v>30.695335207956454</c:v>
                </c:pt>
                <c:pt idx="1">
                  <c:v>31.289718659134035</c:v>
                </c:pt>
                <c:pt idx="2">
                  <c:v>27.8528894770192</c:v>
                </c:pt>
                <c:pt idx="3">
                  <c:v>25.904229003220898</c:v>
                </c:pt>
                <c:pt idx="4">
                  <c:v>21.418299665365375</c:v>
                </c:pt>
                <c:pt idx="5">
                  <c:v>22.640215573694743</c:v>
                </c:pt>
                <c:pt idx="6">
                  <c:v>20.181798726741494</c:v>
                </c:pt>
                <c:pt idx="7">
                  <c:v>18.298433022186508</c:v>
                </c:pt>
                <c:pt idx="8">
                  <c:v>22.029726411086266</c:v>
                </c:pt>
                <c:pt idx="9">
                  <c:v>19.014163390101423</c:v>
                </c:pt>
                <c:pt idx="10">
                  <c:v>13.529680726335855</c:v>
                </c:pt>
              </c:numCache>
            </c:numRef>
          </c:val>
          <c:smooth val="0"/>
          <c:extLst>
            <c:ext xmlns:c16="http://schemas.microsoft.com/office/drawing/2014/chart" uri="{C3380CC4-5D6E-409C-BE32-E72D297353CC}">
              <c16:uniqueId val="{00000000-F38A-447E-8BB7-A2D3086EE893}"/>
            </c:ext>
          </c:extLst>
        </c:ser>
        <c:ser>
          <c:idx val="1"/>
          <c:order val="1"/>
          <c:tx>
            <c:strRef>
              <c:f>'Bijlage 6 - Herkomst &amp; geslacht'!$A$45</c:f>
              <c:strCache>
                <c:ptCount val="1"/>
                <c:pt idx="0">
                  <c:v>Vrouwen</c:v>
                </c:pt>
              </c:strCache>
            </c:strRef>
          </c:tx>
          <c:spPr>
            <a:ln w="28575" cap="rnd">
              <a:solidFill>
                <a:schemeClr val="accent2"/>
              </a:solidFill>
              <a:round/>
            </a:ln>
            <a:effectLst/>
          </c:spPr>
          <c:marker>
            <c:symbol val="none"/>
          </c:marker>
          <c:cat>
            <c:numRef>
              <c:f>'Bijlage 6 - Herkomst &amp; geslacht'!$B$3:$L$3</c:f>
              <c:numCache>
                <c:formatCode>0\ </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'Bijlage 6 - Herkomst &amp; geslacht'!$B$45:$L$45</c:f>
              <c:numCache>
                <c:formatCode>0.0\ </c:formatCode>
                <c:ptCount val="11"/>
                <c:pt idx="0">
                  <c:v>30.728412182463604</c:v>
                </c:pt>
                <c:pt idx="1">
                  <c:v>28.645090288660739</c:v>
                </c:pt>
                <c:pt idx="2">
                  <c:v>27.519477442983163</c:v>
                </c:pt>
                <c:pt idx="3">
                  <c:v>28.221262955929223</c:v>
                </c:pt>
                <c:pt idx="4">
                  <c:v>25.647801218970624</c:v>
                </c:pt>
                <c:pt idx="5">
                  <c:v>21.013300685246385</c:v>
                </c:pt>
                <c:pt idx="6">
                  <c:v>22.155238772947481</c:v>
                </c:pt>
                <c:pt idx="7">
                  <c:v>22.130943630232725</c:v>
                </c:pt>
                <c:pt idx="8">
                  <c:v>20.186685539538853</c:v>
                </c:pt>
                <c:pt idx="9">
                  <c:v>19.76445711780147</c:v>
                </c:pt>
                <c:pt idx="10">
                  <c:v>19.056329953787401</c:v>
                </c:pt>
              </c:numCache>
            </c:numRef>
          </c:val>
          <c:smooth val="0"/>
          <c:extLst>
            <c:ext xmlns:c16="http://schemas.microsoft.com/office/drawing/2014/chart" uri="{C3380CC4-5D6E-409C-BE32-E72D297353CC}">
              <c16:uniqueId val="{00000001-F38A-447E-8BB7-A2D3086EE893}"/>
            </c:ext>
          </c:extLst>
        </c:ser>
        <c:ser>
          <c:idx val="2"/>
          <c:order val="2"/>
          <c:tx>
            <c:strRef>
              <c:f>'Bijlage 6 - Herkomst &amp; geslacht'!$A$46</c:f>
              <c:strCache>
                <c:ptCount val="1"/>
                <c:pt idx="0">
                  <c:v>Totaal</c:v>
                </c:pt>
              </c:strCache>
            </c:strRef>
          </c:tx>
          <c:spPr>
            <a:ln w="28575" cap="rnd">
              <a:solidFill>
                <a:schemeClr val="accent3"/>
              </a:solidFill>
              <a:round/>
            </a:ln>
            <a:effectLst/>
          </c:spPr>
          <c:marker>
            <c:symbol val="none"/>
          </c:marker>
          <c:cat>
            <c:numRef>
              <c:f>'Bijlage 6 - Herkomst &amp; geslacht'!$B$3:$L$3</c:f>
              <c:numCache>
                <c:formatCode>0\ </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'Bijlage 6 - Herkomst &amp; geslacht'!$B$46:$L$46</c:f>
              <c:numCache>
                <c:formatCode>0.0\ </c:formatCode>
                <c:ptCount val="11"/>
                <c:pt idx="0">
                  <c:v>30.7088098385059</c:v>
                </c:pt>
                <c:pt idx="1">
                  <c:v>30.239884954264824</c:v>
                </c:pt>
                <c:pt idx="2">
                  <c:v>27.717015889450263</c:v>
                </c:pt>
                <c:pt idx="3">
                  <c:v>26.85024441635105</c:v>
                </c:pt>
                <c:pt idx="4">
                  <c:v>23.154958635020055</c:v>
                </c:pt>
                <c:pt idx="5">
                  <c:v>21.975625656098998</c:v>
                </c:pt>
                <c:pt idx="6">
                  <c:v>20.998748479575234</c:v>
                </c:pt>
                <c:pt idx="7">
                  <c:v>19.897374047477527</c:v>
                </c:pt>
                <c:pt idx="8">
                  <c:v>21.248149737874972</c:v>
                </c:pt>
                <c:pt idx="9">
                  <c:v>19.339804028788045</c:v>
                </c:pt>
                <c:pt idx="10">
                  <c:v>15.873446489825305</c:v>
                </c:pt>
              </c:numCache>
            </c:numRef>
          </c:val>
          <c:smooth val="0"/>
          <c:extLst>
            <c:ext xmlns:c16="http://schemas.microsoft.com/office/drawing/2014/chart" uri="{C3380CC4-5D6E-409C-BE32-E72D297353CC}">
              <c16:uniqueId val="{00000002-F38A-447E-8BB7-A2D3086EE893}"/>
            </c:ext>
          </c:extLst>
        </c:ser>
        <c:dLbls>
          <c:showLegendKey val="0"/>
          <c:showVal val="0"/>
          <c:showCatName val="0"/>
          <c:showSerName val="0"/>
          <c:showPercent val="0"/>
          <c:showBubbleSize val="0"/>
        </c:dLbls>
        <c:smooth val="0"/>
        <c:axId val="1201753440"/>
        <c:axId val="1201750528"/>
      </c:lineChart>
      <c:catAx>
        <c:axId val="1201753440"/>
        <c:scaling>
          <c:orientation val="minMax"/>
        </c:scaling>
        <c:delete val="0"/>
        <c:axPos val="b"/>
        <c:numFmt formatCode="0\ "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01750528"/>
        <c:crosses val="autoZero"/>
        <c:auto val="1"/>
        <c:lblAlgn val="ctr"/>
        <c:lblOffset val="100"/>
        <c:noMultiLvlLbl val="0"/>
      </c:catAx>
      <c:valAx>
        <c:axId val="1201750528"/>
        <c:scaling>
          <c:orientation val="minMax"/>
          <c:max val="40"/>
          <c:min val="0"/>
        </c:scaling>
        <c:delete val="0"/>
        <c:axPos val="l"/>
        <c:majorGridlines>
          <c:spPr>
            <a:ln w="9525" cap="flat" cmpd="sng" algn="ctr">
              <a:solidFill>
                <a:schemeClr val="tx1">
                  <a:lumMod val="15000"/>
                  <a:lumOff val="85000"/>
                </a:schemeClr>
              </a:solidFill>
              <a:round/>
            </a:ln>
            <a:effectLst/>
          </c:spPr>
        </c:majorGridlines>
        <c:numFmt formatCode="0.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01753440"/>
        <c:crosses val="autoZero"/>
        <c:crossBetween val="between"/>
      </c:valAx>
      <c:spPr>
        <a:noFill/>
        <a:ln>
          <a:noFill/>
        </a:ln>
        <a:effectLst/>
      </c:spPr>
    </c:plotArea>
    <c:legend>
      <c:legendPos val="b"/>
      <c:layout>
        <c:manualLayout>
          <c:xMode val="edge"/>
          <c:yMode val="edge"/>
          <c:x val="0.55733674738026173"/>
          <c:y val="0.88946704578594338"/>
          <c:w val="0.38657963807155682"/>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b="1" i="0" u="none" strike="noStrike" kern="1200" spc="0" baseline="0">
                <a:solidFill>
                  <a:srgbClr val="4A4A49">
                    <a:lumMod val="65000"/>
                    <a:lumOff val="35000"/>
                  </a:srgbClr>
                </a:solidFill>
                <a:effectLst/>
              </a:rPr>
              <a:t>Groei van de werkende beroepsbevolking in Brussel (2018-2023)</a:t>
            </a:r>
            <a:endParaRPr lang="nl-BE" sz="1200" b="0" i="0" u="none" strike="noStrike" kern="1200" spc="0" baseline="0">
              <a:solidFill>
                <a:srgbClr val="4A4A49">
                  <a:lumMod val="65000"/>
                  <a:lumOff val="35000"/>
                </a:srgbClr>
              </a:solidFill>
              <a:effectLst/>
            </a:endParaRPr>
          </a:p>
          <a:p>
            <a:pPr>
              <a:defRPr sz="1200"/>
            </a:pPr>
            <a:r>
              <a:rPr lang="en-US" sz="1200" b="1" i="0" u="none" strike="noStrike" kern="1200" spc="0" baseline="0">
                <a:solidFill>
                  <a:srgbClr val="4A4A49">
                    <a:lumMod val="65000"/>
                    <a:lumOff val="35000"/>
                  </a:srgbClr>
                </a:solidFill>
                <a:effectLst/>
              </a:rPr>
              <a:t> volgens de algemene beschikbare kenmerken</a:t>
            </a:r>
            <a:endParaRPr lang="nl-BE" sz="1200" b="0" i="0" u="none" strike="noStrike" kern="1200" spc="0" baseline="0">
              <a:solidFill>
                <a:srgbClr val="4A4A49">
                  <a:lumMod val="65000"/>
                  <a:lumOff val="35000"/>
                </a:srgbClr>
              </a:solidFill>
              <a:effectLst/>
            </a:endParaRPr>
          </a:p>
        </c:rich>
      </c:tx>
      <c:layout>
        <c:manualLayout>
          <c:xMode val="edge"/>
          <c:yMode val="edge"/>
          <c:x val="0.22823962578448187"/>
          <c:y val="1.6194328542121512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6.2395397296649391E-2"/>
          <c:y val="0.14623478673535725"/>
          <c:w val="0.92043051995549741"/>
          <c:h val="0.32351429313375341"/>
        </c:manualLayout>
      </c:layout>
      <c:barChart>
        <c:barDir val="col"/>
        <c:grouping val="clustered"/>
        <c:varyColors val="0"/>
        <c:ser>
          <c:idx val="0"/>
          <c:order val="0"/>
          <c:tx>
            <c:strRef>
              <c:f>'Grafiek 1'!$F$62</c:f>
              <c:strCache>
                <c:ptCount val="1"/>
                <c:pt idx="0">
                  <c:v>%</c:v>
                </c:pt>
              </c:strCache>
            </c:strRef>
          </c:tx>
          <c:spPr>
            <a:solidFill>
              <a:schemeClr val="accent1"/>
            </a:solidFill>
            <a:ln>
              <a:noFill/>
            </a:ln>
            <a:effectLst/>
          </c:spPr>
          <c:invertIfNegative val="0"/>
          <c:dPt>
            <c:idx val="1"/>
            <c:invertIfNegative val="0"/>
            <c:bubble3D val="0"/>
            <c:spPr>
              <a:solidFill>
                <a:schemeClr val="accent2"/>
              </a:solidFill>
              <a:ln>
                <a:noFill/>
              </a:ln>
              <a:effectLst/>
            </c:spPr>
            <c:extLst>
              <c:ext xmlns:c16="http://schemas.microsoft.com/office/drawing/2014/chart" uri="{C3380CC4-5D6E-409C-BE32-E72D297353CC}">
                <c16:uniqueId val="{00000001-EFD5-4721-93E8-B0F6D41CD1B4}"/>
              </c:ext>
            </c:extLst>
          </c:dPt>
          <c:dPt>
            <c:idx val="2"/>
            <c:invertIfNegative val="0"/>
            <c:bubble3D val="0"/>
            <c:spPr>
              <a:solidFill>
                <a:schemeClr val="accent2"/>
              </a:solidFill>
              <a:ln>
                <a:noFill/>
              </a:ln>
              <a:effectLst/>
            </c:spPr>
            <c:extLst>
              <c:ext xmlns:c16="http://schemas.microsoft.com/office/drawing/2014/chart" uri="{C3380CC4-5D6E-409C-BE32-E72D297353CC}">
                <c16:uniqueId val="{00000003-EFD5-4721-93E8-B0F6D41CD1B4}"/>
              </c:ext>
            </c:extLst>
          </c:dPt>
          <c:dPt>
            <c:idx val="6"/>
            <c:invertIfNegative val="0"/>
            <c:bubble3D val="0"/>
            <c:spPr>
              <a:solidFill>
                <a:schemeClr val="accent2"/>
              </a:solidFill>
              <a:ln>
                <a:noFill/>
              </a:ln>
              <a:effectLst/>
            </c:spPr>
            <c:extLst>
              <c:ext xmlns:c16="http://schemas.microsoft.com/office/drawing/2014/chart" uri="{C3380CC4-5D6E-409C-BE32-E72D297353CC}">
                <c16:uniqueId val="{00000005-EFD5-4721-93E8-B0F6D41CD1B4}"/>
              </c:ext>
            </c:extLst>
          </c:dPt>
          <c:dPt>
            <c:idx val="7"/>
            <c:invertIfNegative val="0"/>
            <c:bubble3D val="0"/>
            <c:spPr>
              <a:solidFill>
                <a:schemeClr val="accent2"/>
              </a:solidFill>
              <a:ln>
                <a:noFill/>
              </a:ln>
              <a:effectLst/>
            </c:spPr>
            <c:extLst>
              <c:ext xmlns:c16="http://schemas.microsoft.com/office/drawing/2014/chart" uri="{C3380CC4-5D6E-409C-BE32-E72D297353CC}">
                <c16:uniqueId val="{00000007-EFD5-4721-93E8-B0F6D41CD1B4}"/>
              </c:ext>
            </c:extLst>
          </c:dPt>
          <c:dPt>
            <c:idx val="8"/>
            <c:invertIfNegative val="0"/>
            <c:bubble3D val="0"/>
            <c:spPr>
              <a:solidFill>
                <a:schemeClr val="accent2"/>
              </a:solidFill>
              <a:ln>
                <a:noFill/>
              </a:ln>
              <a:effectLst/>
            </c:spPr>
            <c:extLst>
              <c:ext xmlns:c16="http://schemas.microsoft.com/office/drawing/2014/chart" uri="{C3380CC4-5D6E-409C-BE32-E72D297353CC}">
                <c16:uniqueId val="{00000009-EFD5-4721-93E8-B0F6D41CD1B4}"/>
              </c:ext>
            </c:extLst>
          </c:dPt>
          <c:dPt>
            <c:idx val="12"/>
            <c:invertIfNegative val="0"/>
            <c:bubble3D val="0"/>
            <c:spPr>
              <a:solidFill>
                <a:schemeClr val="accent2"/>
              </a:solidFill>
              <a:ln>
                <a:noFill/>
              </a:ln>
              <a:effectLst/>
            </c:spPr>
            <c:extLst>
              <c:ext xmlns:c16="http://schemas.microsoft.com/office/drawing/2014/chart" uri="{C3380CC4-5D6E-409C-BE32-E72D297353CC}">
                <c16:uniqueId val="{0000000B-EFD5-4721-93E8-B0F6D41CD1B4}"/>
              </c:ext>
            </c:extLst>
          </c:dPt>
          <c:dPt>
            <c:idx val="13"/>
            <c:invertIfNegative val="0"/>
            <c:bubble3D val="0"/>
            <c:spPr>
              <a:solidFill>
                <a:schemeClr val="accent2"/>
              </a:solidFill>
              <a:ln>
                <a:noFill/>
              </a:ln>
              <a:effectLst/>
            </c:spPr>
            <c:extLst>
              <c:ext xmlns:c16="http://schemas.microsoft.com/office/drawing/2014/chart" uri="{C3380CC4-5D6E-409C-BE32-E72D297353CC}">
                <c16:uniqueId val="{0000000D-EFD5-4721-93E8-B0F6D41CD1B4}"/>
              </c:ext>
            </c:extLst>
          </c:dPt>
          <c:dPt>
            <c:idx val="14"/>
            <c:invertIfNegative val="0"/>
            <c:bubble3D val="0"/>
            <c:spPr>
              <a:solidFill>
                <a:schemeClr val="accent2"/>
              </a:solidFill>
              <a:ln>
                <a:noFill/>
              </a:ln>
              <a:effectLst/>
            </c:spPr>
            <c:extLst>
              <c:ext xmlns:c16="http://schemas.microsoft.com/office/drawing/2014/chart" uri="{C3380CC4-5D6E-409C-BE32-E72D297353CC}">
                <c16:uniqueId val="{00000010-EFD5-4721-93E8-B0F6D41CD1B4}"/>
              </c:ext>
            </c:extLst>
          </c:dPt>
          <c:dPt>
            <c:idx val="15"/>
            <c:invertIfNegative val="0"/>
            <c:bubble3D val="0"/>
            <c:spPr>
              <a:solidFill>
                <a:schemeClr val="accent1"/>
              </a:solidFill>
              <a:ln>
                <a:noFill/>
              </a:ln>
              <a:effectLst/>
            </c:spPr>
            <c:extLst>
              <c:ext xmlns:c16="http://schemas.microsoft.com/office/drawing/2014/chart" uri="{C3380CC4-5D6E-409C-BE32-E72D297353CC}">
                <c16:uniqueId val="{00000011-9B25-4240-813D-2B6E10D9D28D}"/>
              </c:ext>
            </c:extLst>
          </c:dPt>
          <c:dPt>
            <c:idx val="16"/>
            <c:invertIfNegative val="0"/>
            <c:bubble3D val="0"/>
            <c:spPr>
              <a:solidFill>
                <a:schemeClr val="accent1"/>
              </a:solidFill>
              <a:ln>
                <a:noFill/>
              </a:ln>
              <a:effectLst/>
            </c:spPr>
            <c:extLst>
              <c:ext xmlns:c16="http://schemas.microsoft.com/office/drawing/2014/chart" uri="{C3380CC4-5D6E-409C-BE32-E72D297353CC}">
                <c16:uniqueId val="{00000013-9B25-4240-813D-2B6E10D9D28D}"/>
              </c:ext>
            </c:extLst>
          </c:dPt>
          <c:dPt>
            <c:idx val="17"/>
            <c:invertIfNegative val="0"/>
            <c:bubble3D val="0"/>
            <c:spPr>
              <a:solidFill>
                <a:schemeClr val="accent2"/>
              </a:solidFill>
              <a:ln>
                <a:noFill/>
              </a:ln>
              <a:effectLst/>
            </c:spPr>
            <c:extLst>
              <c:ext xmlns:c16="http://schemas.microsoft.com/office/drawing/2014/chart" uri="{C3380CC4-5D6E-409C-BE32-E72D297353CC}">
                <c16:uniqueId val="{00000012-EFD5-4721-93E8-B0F6D41CD1B4}"/>
              </c:ext>
            </c:extLst>
          </c:dPt>
          <c:dPt>
            <c:idx val="18"/>
            <c:invertIfNegative val="0"/>
            <c:bubble3D val="0"/>
            <c:spPr>
              <a:solidFill>
                <a:schemeClr val="accent2"/>
              </a:solidFill>
              <a:ln>
                <a:noFill/>
              </a:ln>
              <a:effectLst/>
            </c:spPr>
            <c:extLst>
              <c:ext xmlns:c16="http://schemas.microsoft.com/office/drawing/2014/chart" uri="{C3380CC4-5D6E-409C-BE32-E72D297353CC}">
                <c16:uniqueId val="{00000013-EFD5-4721-93E8-B0F6D41CD1B4}"/>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2"/>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'Grafiek 1'!$A$63:$B$81</c:f>
              <c:multiLvlStrCache>
                <c:ptCount val="19"/>
                <c:lvl>
                  <c:pt idx="0">
                    <c:v>Totale tewerkstelling</c:v>
                  </c:pt>
                  <c:pt idx="1">
                    <c:v>Mannen</c:v>
                  </c:pt>
                  <c:pt idx="2">
                    <c:v>Vrouwen</c:v>
                  </c:pt>
                  <c:pt idx="3">
                    <c:v>Van 15 tot 29 jaar</c:v>
                  </c:pt>
                  <c:pt idx="4">
                    <c:v>Van 30 tot 49 jaar</c:v>
                  </c:pt>
                  <c:pt idx="5">
                    <c:v>50 jaar en +</c:v>
                  </c:pt>
                  <c:pt idx="6">
                    <c:v>Laag</c:v>
                  </c:pt>
                  <c:pt idx="7">
                    <c:v>Midden</c:v>
                  </c:pt>
                  <c:pt idx="8">
                    <c:v>Hoog</c:v>
                  </c:pt>
                  <c:pt idx="9">
                    <c:v>Belg</c:v>
                  </c:pt>
                  <c:pt idx="10">
                    <c:v>EU</c:v>
                  </c:pt>
                  <c:pt idx="11">
                    <c:v>Niet-EU</c:v>
                  </c:pt>
                  <c:pt idx="12">
                    <c:v>Brusselaars in BHG</c:v>
                  </c:pt>
                  <c:pt idx="13">
                    <c:v>Brusselaars naar Vlaanderen</c:v>
                  </c:pt>
                  <c:pt idx="14">
                    <c:v>Brusselaars naar Wallonië</c:v>
                  </c:pt>
                  <c:pt idx="15">
                    <c:v>Vast contract</c:v>
                  </c:pt>
                  <c:pt idx="16">
                    <c:v>Tijdelijk contract</c:v>
                  </c:pt>
                  <c:pt idx="17">
                    <c:v>Voltijds</c:v>
                  </c:pt>
                  <c:pt idx="18">
                    <c:v>Deeltijds</c:v>
                  </c:pt>
                </c:lvl>
                <c:lvl>
                  <c:pt idx="1">
                    <c:v>Geslacht</c:v>
                  </c:pt>
                  <c:pt idx="3">
                    <c:v>Leeftijdsklasse</c:v>
                  </c:pt>
                  <c:pt idx="6">
                    <c:v>Studieniveau</c:v>
                  </c:pt>
                  <c:pt idx="9">
                    <c:v>Herkomst</c:v>
                  </c:pt>
                  <c:pt idx="12">
                    <c:v>Plaats tewerkstelling</c:v>
                  </c:pt>
                  <c:pt idx="15">
                    <c:v>Type tewerkstelling</c:v>
                  </c:pt>
                  <c:pt idx="17">
                    <c:v>Arbeidsregime</c:v>
                  </c:pt>
                </c:lvl>
              </c:multiLvlStrCache>
            </c:multiLvlStrRef>
          </c:cat>
          <c:val>
            <c:numRef>
              <c:f>'Grafiek 1'!$F$63:$F$81</c:f>
              <c:numCache>
                <c:formatCode>\+0.0%;\-0.0%</c:formatCode>
                <c:ptCount val="19"/>
                <c:pt idx="0">
                  <c:v>0.13906138794808556</c:v>
                </c:pt>
                <c:pt idx="1">
                  <c:v>0.16206951113645887</c:v>
                </c:pt>
                <c:pt idx="2">
                  <c:v>0.11211032469903884</c:v>
                </c:pt>
                <c:pt idx="3">
                  <c:v>0.18200913116280151</c:v>
                </c:pt>
                <c:pt idx="4">
                  <c:v>9.3677844553731543E-2</c:v>
                </c:pt>
                <c:pt idx="5">
                  <c:v>0.20917746874705859</c:v>
                </c:pt>
                <c:pt idx="6">
                  <c:v>-0.13596696605825834</c:v>
                </c:pt>
                <c:pt idx="7">
                  <c:v>0.14017665509665722</c:v>
                </c:pt>
                <c:pt idx="8">
                  <c:v>0.22350372849032382</c:v>
                </c:pt>
                <c:pt idx="9">
                  <c:v>-1.5260669934588734E-2</c:v>
                </c:pt>
                <c:pt idx="10">
                  <c:v>0.19006695427540218</c:v>
                </c:pt>
                <c:pt idx="11">
                  <c:v>0.2355945640141639</c:v>
                </c:pt>
                <c:pt idx="12">
                  <c:v>0.12687890822251838</c:v>
                </c:pt>
                <c:pt idx="13">
                  <c:v>0.27936855579131165</c:v>
                </c:pt>
                <c:pt idx="14">
                  <c:v>1.6502675860858181E-2</c:v>
                </c:pt>
                <c:pt idx="15">
                  <c:v>0.14630082383709594</c:v>
                </c:pt>
                <c:pt idx="16">
                  <c:v>9.4052434176935915E-2</c:v>
                </c:pt>
                <c:pt idx="17">
                  <c:v>0.15353429937113569</c:v>
                </c:pt>
                <c:pt idx="18">
                  <c:v>8.4620542272071775E-2</c:v>
                </c:pt>
              </c:numCache>
            </c:numRef>
          </c:val>
          <c:extLst>
            <c:ext xmlns:c16="http://schemas.microsoft.com/office/drawing/2014/chart" uri="{C3380CC4-5D6E-409C-BE32-E72D297353CC}">
              <c16:uniqueId val="{0000000E-EFD5-4721-93E8-B0F6D41CD1B4}"/>
            </c:ext>
          </c:extLst>
        </c:ser>
        <c:dLbls>
          <c:dLblPos val="outEnd"/>
          <c:showLegendKey val="0"/>
          <c:showVal val="1"/>
          <c:showCatName val="0"/>
          <c:showSerName val="0"/>
          <c:showPercent val="0"/>
          <c:showBubbleSize val="0"/>
        </c:dLbls>
        <c:gapWidth val="50"/>
        <c:overlap val="-100"/>
        <c:axId val="453550280"/>
        <c:axId val="453545184"/>
      </c:barChart>
      <c:catAx>
        <c:axId val="45355028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453545184"/>
        <c:crosses val="autoZero"/>
        <c:auto val="1"/>
        <c:lblAlgn val="ctr"/>
        <c:lblOffset val="100"/>
        <c:noMultiLvlLbl val="0"/>
      </c:catAx>
      <c:valAx>
        <c:axId val="453545184"/>
        <c:scaling>
          <c:orientation val="minMax"/>
        </c:scaling>
        <c:delete val="0"/>
        <c:axPos val="l"/>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535502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25" r="0.25" t="0.75" header="0.3" footer="0.3"/>
    <c:pageSetup paperSize="9" orientation="landscape"/>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fr-BE" sz="1100" b="0" i="0" u="none" strike="noStrike" kern="1200" spc="0" baseline="0">
                <a:solidFill>
                  <a:srgbClr val="4A4A49">
                    <a:lumMod val="65000"/>
                    <a:lumOff val="35000"/>
                  </a:srgbClr>
                </a:solidFill>
                <a:effectLst/>
              </a:rPr>
              <a:t>Groeipercentage van tewerkstelling per contracttype : variatie </a:t>
            </a:r>
            <a:r>
              <a:rPr lang="fr-BE" sz="1100" b="0" i="0" u="none" strike="noStrike" kern="1200" spc="0" baseline="0">
                <a:solidFill>
                  <a:srgbClr val="4A4A49">
                    <a:lumMod val="65000"/>
                    <a:lumOff val="35000"/>
                  </a:srgbClr>
                </a:solidFill>
              </a:rPr>
              <a:t>2018 - 2023</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7.5398607089007488E-2"/>
          <c:y val="0.13871900715707064"/>
          <c:w val="0.90231162594037451"/>
          <c:h val="0.6139334203659198"/>
        </c:manualLayout>
      </c:layout>
      <c:barChart>
        <c:barDir val="col"/>
        <c:grouping val="clustered"/>
        <c:varyColors val="0"/>
        <c:ser>
          <c:idx val="0"/>
          <c:order val="0"/>
          <c:tx>
            <c:strRef>
              <c:f>'Grafiek 2'!$M$10</c:f>
              <c:strCache>
                <c:ptCount val="1"/>
                <c:pt idx="0">
                  <c:v>Brussels Gewest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2"/>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'Grafiek 2'!$L$11:$L$14</c:f>
              <c:strCache>
                <c:ptCount val="4"/>
                <c:pt idx="0">
                  <c:v>Totale tewerkstelling</c:v>
                </c:pt>
                <c:pt idx="1">
                  <c:v>Vaste arbeid in loondienst</c:v>
                </c:pt>
                <c:pt idx="2">
                  <c:v>Tijdelijke arbeid in loondienst</c:v>
                </c:pt>
                <c:pt idx="3">
                  <c:v>Niet-loontrekkenden</c:v>
                </c:pt>
              </c:strCache>
            </c:strRef>
          </c:cat>
          <c:val>
            <c:numRef>
              <c:f>'Grafiek 2'!$M$11:$M$14</c:f>
              <c:numCache>
                <c:formatCode>\+0.0%;\-0.0%</c:formatCode>
                <c:ptCount val="4"/>
                <c:pt idx="0">
                  <c:v>0.13836763051596268</c:v>
                </c:pt>
                <c:pt idx="1">
                  <c:v>0.14630082383709597</c:v>
                </c:pt>
                <c:pt idx="2">
                  <c:v>9.4052434176935984E-2</c:v>
                </c:pt>
                <c:pt idx="3">
                  <c:v>0.14266663757454445</c:v>
                </c:pt>
              </c:numCache>
            </c:numRef>
          </c:val>
          <c:extLst>
            <c:ext xmlns:c16="http://schemas.microsoft.com/office/drawing/2014/chart" uri="{C3380CC4-5D6E-409C-BE32-E72D297353CC}">
              <c16:uniqueId val="{00000000-A5FA-4F70-9FE7-32CF491594E2}"/>
            </c:ext>
          </c:extLst>
        </c:ser>
        <c:ser>
          <c:idx val="1"/>
          <c:order val="1"/>
          <c:tx>
            <c:strRef>
              <c:f>'Grafiek 2'!$N$10</c:f>
              <c:strCache>
                <c:ptCount val="1"/>
                <c:pt idx="0">
                  <c:v>Vlaams Gewest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2"/>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'Grafiek 2'!$L$11:$L$14</c:f>
              <c:strCache>
                <c:ptCount val="4"/>
                <c:pt idx="0">
                  <c:v>Totale tewerkstelling</c:v>
                </c:pt>
                <c:pt idx="1">
                  <c:v>Vaste arbeid in loondienst</c:v>
                </c:pt>
                <c:pt idx="2">
                  <c:v>Tijdelijke arbeid in loondienst</c:v>
                </c:pt>
                <c:pt idx="3">
                  <c:v>Niet-loontrekkenden</c:v>
                </c:pt>
              </c:strCache>
            </c:strRef>
          </c:cat>
          <c:val>
            <c:numRef>
              <c:f>'Grafiek 2'!$N$11:$N$14</c:f>
              <c:numCache>
                <c:formatCode>\+0.0%;\-0.0%</c:formatCode>
                <c:ptCount val="4"/>
                <c:pt idx="0">
                  <c:v>3.8578034568599318E-2</c:v>
                </c:pt>
                <c:pt idx="1">
                  <c:v>4.7217961175237688E-2</c:v>
                </c:pt>
                <c:pt idx="2">
                  <c:v>-4.4958699114442058E-2</c:v>
                </c:pt>
                <c:pt idx="3">
                  <c:v>0.15801870110831095</c:v>
                </c:pt>
              </c:numCache>
            </c:numRef>
          </c:val>
          <c:extLst>
            <c:ext xmlns:c16="http://schemas.microsoft.com/office/drawing/2014/chart" uri="{C3380CC4-5D6E-409C-BE32-E72D297353CC}">
              <c16:uniqueId val="{00000001-A5FA-4F70-9FE7-32CF491594E2}"/>
            </c:ext>
          </c:extLst>
        </c:ser>
        <c:ser>
          <c:idx val="2"/>
          <c:order val="2"/>
          <c:tx>
            <c:strRef>
              <c:f>'Grafiek 2'!$O$10</c:f>
              <c:strCache>
                <c:ptCount val="1"/>
                <c:pt idx="0">
                  <c:v>Waals Gewest</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2"/>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'Grafiek 2'!$L$11:$L$14</c:f>
              <c:strCache>
                <c:ptCount val="4"/>
                <c:pt idx="0">
                  <c:v>Totale tewerkstelling</c:v>
                </c:pt>
                <c:pt idx="1">
                  <c:v>Vaste arbeid in loondienst</c:v>
                </c:pt>
                <c:pt idx="2">
                  <c:v>Tijdelijke arbeid in loondienst</c:v>
                </c:pt>
                <c:pt idx="3">
                  <c:v>Niet-loontrekkenden</c:v>
                </c:pt>
              </c:strCache>
            </c:strRef>
          </c:cat>
          <c:val>
            <c:numRef>
              <c:f>'Grafiek 2'!$O$11:$O$14</c:f>
              <c:numCache>
                <c:formatCode>\+0.0%;\-0.0%</c:formatCode>
                <c:ptCount val="4"/>
                <c:pt idx="0">
                  <c:v>2.8882355388752279E-2</c:v>
                </c:pt>
                <c:pt idx="1">
                  <c:v>5.9779199950896533E-2</c:v>
                </c:pt>
                <c:pt idx="2">
                  <c:v>-0.19172541418141797</c:v>
                </c:pt>
                <c:pt idx="3">
                  <c:v>6.9128695501991633E-2</c:v>
                </c:pt>
              </c:numCache>
            </c:numRef>
          </c:val>
          <c:extLst>
            <c:ext xmlns:c16="http://schemas.microsoft.com/office/drawing/2014/chart" uri="{C3380CC4-5D6E-409C-BE32-E72D297353CC}">
              <c16:uniqueId val="{00000002-A5FA-4F70-9FE7-32CF491594E2}"/>
            </c:ext>
          </c:extLst>
        </c:ser>
        <c:ser>
          <c:idx val="3"/>
          <c:order val="3"/>
          <c:tx>
            <c:strRef>
              <c:f>'Grafiek 2'!$P$10</c:f>
              <c:strCache>
                <c:ptCount val="1"/>
                <c:pt idx="0">
                  <c:v>België</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2"/>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'Grafiek 2'!$L$11:$L$14</c:f>
              <c:strCache>
                <c:ptCount val="4"/>
                <c:pt idx="0">
                  <c:v>Totale tewerkstelling</c:v>
                </c:pt>
                <c:pt idx="1">
                  <c:v>Vaste arbeid in loondienst</c:v>
                </c:pt>
                <c:pt idx="2">
                  <c:v>Tijdelijke arbeid in loondienst</c:v>
                </c:pt>
                <c:pt idx="3">
                  <c:v>Niet-loontrekkenden</c:v>
                </c:pt>
              </c:strCache>
            </c:strRef>
          </c:cat>
          <c:val>
            <c:numRef>
              <c:f>'Grafiek 2'!$P$11:$P$14</c:f>
              <c:numCache>
                <c:formatCode>\+0.0%;\-0.0%</c:formatCode>
                <c:ptCount val="4"/>
                <c:pt idx="0">
                  <c:v>4.5226984150815497E-2</c:v>
                </c:pt>
                <c:pt idx="1">
                  <c:v>5.9771846442296939E-2</c:v>
                </c:pt>
                <c:pt idx="2">
                  <c:v>-7.520997980271249E-2</c:v>
                </c:pt>
                <c:pt idx="3">
                  <c:v>0.13247190324743485</c:v>
                </c:pt>
              </c:numCache>
            </c:numRef>
          </c:val>
          <c:extLst>
            <c:ext xmlns:c16="http://schemas.microsoft.com/office/drawing/2014/chart" uri="{C3380CC4-5D6E-409C-BE32-E72D297353CC}">
              <c16:uniqueId val="{00000003-A5FA-4F70-9FE7-32CF491594E2}"/>
            </c:ext>
          </c:extLst>
        </c:ser>
        <c:dLbls>
          <c:showLegendKey val="0"/>
          <c:showVal val="0"/>
          <c:showCatName val="0"/>
          <c:showSerName val="0"/>
          <c:showPercent val="0"/>
          <c:showBubbleSize val="0"/>
        </c:dLbls>
        <c:gapWidth val="219"/>
        <c:overlap val="-27"/>
        <c:axId val="453561256"/>
        <c:axId val="453560864"/>
      </c:barChart>
      <c:catAx>
        <c:axId val="45356125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fr-FR"/>
          </a:p>
        </c:txPr>
        <c:crossAx val="453560864"/>
        <c:crosses val="autoZero"/>
        <c:auto val="1"/>
        <c:lblAlgn val="ctr"/>
        <c:lblOffset val="100"/>
        <c:noMultiLvlLbl val="0"/>
      </c:catAx>
      <c:valAx>
        <c:axId val="453560864"/>
        <c:scaling>
          <c:orientation val="minMax"/>
        </c:scaling>
        <c:delete val="0"/>
        <c:axPos val="l"/>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53561256"/>
        <c:crosses val="autoZero"/>
        <c:crossBetween val="between"/>
      </c:valAx>
      <c:spPr>
        <a:noFill/>
        <a:ln>
          <a:noFill/>
        </a:ln>
        <a:effectLst/>
      </c:spPr>
    </c:plotArea>
    <c:legend>
      <c:legendPos val="b"/>
      <c:layout>
        <c:manualLayout>
          <c:xMode val="edge"/>
          <c:yMode val="edge"/>
          <c:x val="0.12525269447702017"/>
          <c:y val="0.84634723763812836"/>
          <c:w val="0.78444822056817365"/>
          <c:h val="7.2167055446903883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fr-BE" sz="1100" b="0" i="0" u="none" strike="noStrike" kern="1200" spc="0" baseline="0">
                <a:solidFill>
                  <a:srgbClr val="4A4A49">
                    <a:lumMod val="65000"/>
                    <a:lumOff val="35000"/>
                  </a:srgbClr>
                </a:solidFill>
                <a:effectLst/>
              </a:rPr>
              <a:t>Groeipercentage van tewerkstelling per contracttype : variatie </a:t>
            </a:r>
            <a:r>
              <a:rPr lang="fr-BE" sz="1100" b="0" i="0" u="none" strike="noStrike" kern="1200" spc="0" baseline="0">
                <a:solidFill>
                  <a:srgbClr val="4A4A49">
                    <a:lumMod val="65000"/>
                    <a:lumOff val="35000"/>
                  </a:srgbClr>
                </a:solidFill>
              </a:rPr>
              <a:t>2022 - 2023</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7.5398607089007488E-2"/>
          <c:y val="0.13871900715707064"/>
          <c:w val="0.90231162594037451"/>
          <c:h val="0.6139334203659198"/>
        </c:manualLayout>
      </c:layout>
      <c:barChart>
        <c:barDir val="col"/>
        <c:grouping val="clustered"/>
        <c:varyColors val="0"/>
        <c:ser>
          <c:idx val="0"/>
          <c:order val="0"/>
          <c:tx>
            <c:strRef>
              <c:f>'Grafiek 2'!$M$18</c:f>
              <c:strCache>
                <c:ptCount val="1"/>
                <c:pt idx="0">
                  <c:v>Brussels Gewest</c:v>
                </c:pt>
              </c:strCache>
            </c:strRef>
          </c:tx>
          <c:spPr>
            <a:solidFill>
              <a:schemeClr val="tx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2"/>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'Grafiek 2'!$L$19:$L$22</c:f>
              <c:strCache>
                <c:ptCount val="4"/>
                <c:pt idx="0">
                  <c:v>Totale tewerkstelling</c:v>
                </c:pt>
                <c:pt idx="1">
                  <c:v>Vaste arbeid in loondienst</c:v>
                </c:pt>
                <c:pt idx="2">
                  <c:v>Tijdelijke arbeid in loondienst</c:v>
                </c:pt>
                <c:pt idx="3">
                  <c:v>Niet-loontrekkenden</c:v>
                </c:pt>
              </c:strCache>
            </c:strRef>
          </c:cat>
          <c:val>
            <c:numRef>
              <c:f>'Grafiek 2'!$M$19:$M$22</c:f>
              <c:numCache>
                <c:formatCode>\+0.0%;\-0.0%</c:formatCode>
                <c:ptCount val="4"/>
                <c:pt idx="0">
                  <c:v>3.6283728850810881E-2</c:v>
                </c:pt>
                <c:pt idx="1">
                  <c:v>3.0740231890786784E-2</c:v>
                </c:pt>
                <c:pt idx="2">
                  <c:v>6.9963461950101058E-2</c:v>
                </c:pt>
                <c:pt idx="3">
                  <c:v>3.7764130307211596E-2</c:v>
                </c:pt>
              </c:numCache>
            </c:numRef>
          </c:val>
          <c:extLst>
            <c:ext xmlns:c16="http://schemas.microsoft.com/office/drawing/2014/chart" uri="{C3380CC4-5D6E-409C-BE32-E72D297353CC}">
              <c16:uniqueId val="{00000000-CEE6-4599-A5BA-32F47A606FE4}"/>
            </c:ext>
          </c:extLst>
        </c:ser>
        <c:ser>
          <c:idx val="1"/>
          <c:order val="1"/>
          <c:tx>
            <c:strRef>
              <c:f>'Grafiek 2'!$N$18</c:f>
              <c:strCache>
                <c:ptCount val="1"/>
                <c:pt idx="0">
                  <c:v>Vlaams Gewest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2"/>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'Grafiek 2'!$L$19:$L$22</c:f>
              <c:strCache>
                <c:ptCount val="4"/>
                <c:pt idx="0">
                  <c:v>Totale tewerkstelling</c:v>
                </c:pt>
                <c:pt idx="1">
                  <c:v>Vaste arbeid in loondienst</c:v>
                </c:pt>
                <c:pt idx="2">
                  <c:v>Tijdelijke arbeid in loondienst</c:v>
                </c:pt>
                <c:pt idx="3">
                  <c:v>Niet-loontrekkenden</c:v>
                </c:pt>
              </c:strCache>
            </c:strRef>
          </c:cat>
          <c:val>
            <c:numRef>
              <c:f>'Grafiek 2'!$N$19:$N$22</c:f>
              <c:numCache>
                <c:formatCode>\+0.0%;\-0.0%</c:formatCode>
                <c:ptCount val="4"/>
                <c:pt idx="0">
                  <c:v>5.8231298265789544E-3</c:v>
                </c:pt>
                <c:pt idx="1">
                  <c:v>8.8412460154949635E-3</c:v>
                </c:pt>
                <c:pt idx="2">
                  <c:v>-2.5098075789147023E-2</c:v>
                </c:pt>
                <c:pt idx="3">
                  <c:v>7.6347587563581065E-3</c:v>
                </c:pt>
              </c:numCache>
            </c:numRef>
          </c:val>
          <c:extLst>
            <c:ext xmlns:c16="http://schemas.microsoft.com/office/drawing/2014/chart" uri="{C3380CC4-5D6E-409C-BE32-E72D297353CC}">
              <c16:uniqueId val="{00000001-CEE6-4599-A5BA-32F47A606FE4}"/>
            </c:ext>
          </c:extLst>
        </c:ser>
        <c:ser>
          <c:idx val="2"/>
          <c:order val="2"/>
          <c:tx>
            <c:strRef>
              <c:f>'Grafiek 2'!$O$18</c:f>
              <c:strCache>
                <c:ptCount val="1"/>
                <c:pt idx="0">
                  <c:v>Waals Gewest</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2"/>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'Grafiek 2'!$L$19:$L$22</c:f>
              <c:strCache>
                <c:ptCount val="4"/>
                <c:pt idx="0">
                  <c:v>Totale tewerkstelling</c:v>
                </c:pt>
                <c:pt idx="1">
                  <c:v>Vaste arbeid in loondienst</c:v>
                </c:pt>
                <c:pt idx="2">
                  <c:v>Tijdelijke arbeid in loondienst</c:v>
                </c:pt>
                <c:pt idx="3">
                  <c:v>Niet-loontrekkenden</c:v>
                </c:pt>
              </c:strCache>
            </c:strRef>
          </c:cat>
          <c:val>
            <c:numRef>
              <c:f>'Grafiek 2'!$O$19:$O$22</c:f>
              <c:numCache>
                <c:formatCode>\+0.0%;\-0.0%</c:formatCode>
                <c:ptCount val="4"/>
                <c:pt idx="0">
                  <c:v>2.8784533339578644E-3</c:v>
                </c:pt>
                <c:pt idx="1">
                  <c:v>9.1599715468000387E-3</c:v>
                </c:pt>
                <c:pt idx="2">
                  <c:v>-5.2344332918036307E-2</c:v>
                </c:pt>
                <c:pt idx="3">
                  <c:v>-1.3678775108259988E-2</c:v>
                </c:pt>
              </c:numCache>
            </c:numRef>
          </c:val>
          <c:extLst>
            <c:ext xmlns:c16="http://schemas.microsoft.com/office/drawing/2014/chart" uri="{C3380CC4-5D6E-409C-BE32-E72D297353CC}">
              <c16:uniqueId val="{00000002-CEE6-4599-A5BA-32F47A606FE4}"/>
            </c:ext>
          </c:extLst>
        </c:ser>
        <c:ser>
          <c:idx val="3"/>
          <c:order val="3"/>
          <c:tx>
            <c:strRef>
              <c:f>'Grafiek 2'!$P$18</c:f>
              <c:strCache>
                <c:ptCount val="1"/>
                <c:pt idx="0">
                  <c:v>België</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2"/>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'Grafiek 2'!$L$19:$L$22</c:f>
              <c:strCache>
                <c:ptCount val="4"/>
                <c:pt idx="0">
                  <c:v>Totale tewerkstelling</c:v>
                </c:pt>
                <c:pt idx="1">
                  <c:v>Vaste arbeid in loondienst</c:v>
                </c:pt>
                <c:pt idx="2">
                  <c:v>Tijdelijke arbeid in loondienst</c:v>
                </c:pt>
                <c:pt idx="3">
                  <c:v>Niet-loontrekkenden</c:v>
                </c:pt>
              </c:strCache>
            </c:strRef>
          </c:cat>
          <c:val>
            <c:numRef>
              <c:f>'Grafiek 2'!$P$19:$P$22</c:f>
              <c:numCache>
                <c:formatCode>\+0.0%;\-0.0%</c:formatCode>
                <c:ptCount val="4"/>
                <c:pt idx="0">
                  <c:v>8.0381200124204355E-3</c:v>
                </c:pt>
                <c:pt idx="1">
                  <c:v>1.1031132524045306E-2</c:v>
                </c:pt>
                <c:pt idx="2">
                  <c:v>-1.9504733576773958E-2</c:v>
                </c:pt>
                <c:pt idx="3">
                  <c:v>5.4363078492125627E-3</c:v>
                </c:pt>
              </c:numCache>
            </c:numRef>
          </c:val>
          <c:extLst>
            <c:ext xmlns:c16="http://schemas.microsoft.com/office/drawing/2014/chart" uri="{C3380CC4-5D6E-409C-BE32-E72D297353CC}">
              <c16:uniqueId val="{00000003-CEE6-4599-A5BA-32F47A606FE4}"/>
            </c:ext>
          </c:extLst>
        </c:ser>
        <c:dLbls>
          <c:showLegendKey val="0"/>
          <c:showVal val="0"/>
          <c:showCatName val="0"/>
          <c:showSerName val="0"/>
          <c:showPercent val="0"/>
          <c:showBubbleSize val="0"/>
        </c:dLbls>
        <c:gapWidth val="219"/>
        <c:overlap val="-27"/>
        <c:axId val="453561256"/>
        <c:axId val="453560864"/>
      </c:barChart>
      <c:catAx>
        <c:axId val="45356125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fr-FR"/>
          </a:p>
        </c:txPr>
        <c:crossAx val="453560864"/>
        <c:crosses val="autoZero"/>
        <c:auto val="1"/>
        <c:lblAlgn val="ctr"/>
        <c:lblOffset val="100"/>
        <c:noMultiLvlLbl val="0"/>
      </c:catAx>
      <c:valAx>
        <c:axId val="453560864"/>
        <c:scaling>
          <c:orientation val="minMax"/>
        </c:scaling>
        <c:delete val="0"/>
        <c:axPos val="l"/>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53561256"/>
        <c:crosses val="autoZero"/>
        <c:crossBetween val="between"/>
      </c:valAx>
      <c:spPr>
        <a:noFill/>
        <a:ln>
          <a:noFill/>
        </a:ln>
        <a:effectLst/>
      </c:spPr>
    </c:plotArea>
    <c:legend>
      <c:legendPos val="b"/>
      <c:layout>
        <c:manualLayout>
          <c:xMode val="edge"/>
          <c:yMode val="edge"/>
          <c:x val="0.12525269447702017"/>
          <c:y val="0.84634723763812836"/>
          <c:w val="0.78444822056817365"/>
          <c:h val="7.2167055446903883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r>
              <a:rPr lang="fr-BE" sz="1100" b="1" i="0" u="none" strike="noStrike" kern="1200" spc="0" baseline="0">
                <a:solidFill>
                  <a:srgbClr val="4A4A49">
                    <a:lumMod val="65000"/>
                    <a:lumOff val="35000"/>
                  </a:srgbClr>
                </a:solidFill>
              </a:rPr>
              <a:t>Evolutie van de inkomende en uitgaande pendelgraad per gewest</a:t>
            </a:r>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'Bijlage 2 - Pendel'!$A$11</c:f>
              <c:strCache>
                <c:ptCount val="1"/>
                <c:pt idx="0">
                  <c:v>BHG naar Vlaanderen</c:v>
                </c:pt>
              </c:strCache>
            </c:strRef>
          </c:tx>
          <c:spPr>
            <a:solidFill>
              <a:schemeClr val="accent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'Bijlage 2 - Pendel'!$B$4:$K$4</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'Bijlage 2 - Pendel'!$B$11:$K$11</c:f>
              <c:numCache>
                <c:formatCode>#,##0</c:formatCode>
                <c:ptCount val="10"/>
                <c:pt idx="0">
                  <c:v>47151.326620849002</c:v>
                </c:pt>
                <c:pt idx="1">
                  <c:v>46808.725283270702</c:v>
                </c:pt>
                <c:pt idx="2">
                  <c:v>49210.625997392402</c:v>
                </c:pt>
                <c:pt idx="3">
                  <c:v>51172.935082108903</c:v>
                </c:pt>
                <c:pt idx="4">
                  <c:v>50966.274698082598</c:v>
                </c:pt>
                <c:pt idx="5">
                  <c:v>56970.827213099699</c:v>
                </c:pt>
                <c:pt idx="6">
                  <c:v>52758.674272571501</c:v>
                </c:pt>
                <c:pt idx="7">
                  <c:v>53400.419314799903</c:v>
                </c:pt>
                <c:pt idx="8">
                  <c:v>55992.259520454703</c:v>
                </c:pt>
                <c:pt idx="9">
                  <c:v>65204.6492545492</c:v>
                </c:pt>
              </c:numCache>
            </c:numRef>
          </c:val>
          <c:extLst>
            <c:ext xmlns:c16="http://schemas.microsoft.com/office/drawing/2014/chart" uri="{C3380CC4-5D6E-409C-BE32-E72D297353CC}">
              <c16:uniqueId val="{00000000-7FF5-4FB2-995C-E3813217516E}"/>
            </c:ext>
          </c:extLst>
        </c:ser>
        <c:ser>
          <c:idx val="1"/>
          <c:order val="1"/>
          <c:tx>
            <c:strRef>
              <c:f>'Bijlage 2 - Pendel'!$A$12</c:f>
              <c:strCache>
                <c:ptCount val="1"/>
                <c:pt idx="0">
                  <c:v>BHG naar Wallonië</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1" i="0" u="none" strike="noStrike" kern="1200" baseline="0">
                    <a:solidFill>
                      <a:schemeClr val="tx2"/>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'Bijlage 2 - Pendel'!$B$4:$K$4</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'Bijlage 2 - Pendel'!$B$12:$K$12</c:f>
              <c:numCache>
                <c:formatCode>#,##0</c:formatCode>
                <c:ptCount val="10"/>
                <c:pt idx="0">
                  <c:v>21675.824302786001</c:v>
                </c:pt>
                <c:pt idx="1">
                  <c:v>22060.2138100335</c:v>
                </c:pt>
                <c:pt idx="2">
                  <c:v>22028.7930253345</c:v>
                </c:pt>
                <c:pt idx="3">
                  <c:v>25785.545403088301</c:v>
                </c:pt>
                <c:pt idx="4">
                  <c:v>23542.663938537698</c:v>
                </c:pt>
                <c:pt idx="5">
                  <c:v>25766.294832375599</c:v>
                </c:pt>
                <c:pt idx="6">
                  <c:v>23676.647821954401</c:v>
                </c:pt>
                <c:pt idx="7">
                  <c:v>23209.8343576525</c:v>
                </c:pt>
                <c:pt idx="8">
                  <c:v>23395.936394500801</c:v>
                </c:pt>
                <c:pt idx="9">
                  <c:v>23931.180890416501</c:v>
                </c:pt>
              </c:numCache>
            </c:numRef>
          </c:val>
          <c:extLst>
            <c:ext xmlns:c16="http://schemas.microsoft.com/office/drawing/2014/chart" uri="{C3380CC4-5D6E-409C-BE32-E72D297353CC}">
              <c16:uniqueId val="{00000001-7FF5-4FB2-995C-E3813217516E}"/>
            </c:ext>
          </c:extLst>
        </c:ser>
        <c:dLbls>
          <c:showLegendKey val="0"/>
          <c:showVal val="0"/>
          <c:showCatName val="0"/>
          <c:showSerName val="0"/>
          <c:showPercent val="0"/>
          <c:showBubbleSize val="0"/>
        </c:dLbls>
        <c:gapWidth val="219"/>
        <c:overlap val="-27"/>
        <c:axId val="368058383"/>
        <c:axId val="368048815"/>
      </c:barChart>
      <c:catAx>
        <c:axId val="3680583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68048815"/>
        <c:crosses val="autoZero"/>
        <c:auto val="1"/>
        <c:lblAlgn val="ctr"/>
        <c:lblOffset val="100"/>
        <c:noMultiLvlLbl val="0"/>
      </c:catAx>
      <c:valAx>
        <c:axId val="368048815"/>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680583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fr-BE" sz="1000" b="0" i="0" u="none" strike="noStrike" kern="1200" spc="0" baseline="0">
                <a:solidFill>
                  <a:srgbClr val="4A4A49">
                    <a:lumMod val="65000"/>
                    <a:lumOff val="35000"/>
                  </a:srgbClr>
                </a:solidFill>
              </a:rPr>
              <a:t>Grafiek 4 : Evolutie van de werkgelegenheidsgraad (15-64 jaar) in het Brussels Hoofdstedelijk Gewest</a:t>
            </a:r>
          </a:p>
        </c:rich>
      </c:tx>
      <c:layout>
        <c:manualLayout>
          <c:xMode val="edge"/>
          <c:yMode val="edge"/>
          <c:x val="0.2733510829146073"/>
          <c:y val="2.1333325654295979E-2"/>
        </c:manualLayout>
      </c:layout>
      <c:overlay val="0"/>
      <c:spPr>
        <a:noFill/>
        <a:ln>
          <a:noFill/>
        </a:ln>
        <a:effectLst/>
      </c:spPr>
    </c:title>
    <c:autoTitleDeleted val="0"/>
    <c:plotArea>
      <c:layout>
        <c:manualLayout>
          <c:layoutTarget val="inner"/>
          <c:xMode val="edge"/>
          <c:yMode val="edge"/>
          <c:x val="5.1371467374717698E-2"/>
          <c:y val="0.10849412470203565"/>
          <c:w val="0.92924868766404201"/>
          <c:h val="0.65518565929820638"/>
        </c:manualLayout>
      </c:layout>
      <c:lineChart>
        <c:grouping val="standard"/>
        <c:varyColors val="0"/>
        <c:ser>
          <c:idx val="0"/>
          <c:order val="0"/>
          <c:tx>
            <c:strRef>
              <c:f>'Bijlage 4 - Werkg.g. 1989-2023'!$W$6</c:f>
              <c:strCache>
                <c:ptCount val="1"/>
                <c:pt idx="0">
                  <c:v>Mannen</c:v>
                </c:pt>
              </c:strCache>
            </c:strRef>
          </c:tx>
          <c:spPr>
            <a:ln w="28575" cap="rnd">
              <a:solidFill>
                <a:schemeClr val="accent1"/>
              </a:solidFill>
              <a:round/>
            </a:ln>
            <a:effectLst/>
          </c:spPr>
          <c:marker>
            <c:symbol val="none"/>
          </c:marker>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CD-4499-8F2A-2224FE3766F4}"/>
                </c:ext>
              </c:extLst>
            </c:dLbl>
            <c:dLbl>
              <c:idx val="11"/>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tx2"/>
                      </a:solidFill>
                      <a:latin typeface="+mn-lt"/>
                      <a:ea typeface="+mn-ea"/>
                      <a:cs typeface="+mn-cs"/>
                    </a:defRPr>
                  </a:pPr>
                  <a:endParaRPr lang="fr-FR"/>
                </a:p>
              </c:txPr>
              <c:dLblPos val="t"/>
              <c:showLegendKey val="0"/>
              <c:showVal val="1"/>
              <c:showCatName val="0"/>
              <c:showSerName val="0"/>
              <c:showPercent val="0"/>
              <c:showBubbleSize val="0"/>
              <c:extLst>
                <c:ext xmlns:c15="http://schemas.microsoft.com/office/drawing/2012/chart" uri="{CE6537A1-D6FC-4f65-9D91-7224C49458BB}">
                  <c15:layout>
                    <c:manualLayout>
                      <c:w val="3.5408528149097632E-2"/>
                      <c:h val="4.0969825757101883E-2"/>
                    </c:manualLayout>
                  </c15:layout>
                </c:ext>
                <c:ext xmlns:c16="http://schemas.microsoft.com/office/drawing/2014/chart" uri="{C3380CC4-5D6E-409C-BE32-E72D297353CC}">
                  <c16:uniqueId val="{00000000-E1FA-43B4-98E2-1726DCD12B87}"/>
                </c:ext>
              </c:extLst>
            </c:dLbl>
            <c:dLbl>
              <c:idx val="21"/>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tx2"/>
                      </a:solidFill>
                      <a:latin typeface="+mn-lt"/>
                      <a:ea typeface="+mn-ea"/>
                      <a:cs typeface="+mn-cs"/>
                    </a:defRPr>
                  </a:pPr>
                  <a:endParaRPr lang="fr-FR"/>
                </a:p>
              </c:txPr>
              <c:dLblPos val="t"/>
              <c:showLegendKey val="0"/>
              <c:showVal val="1"/>
              <c:showCatName val="0"/>
              <c:showSerName val="0"/>
              <c:showPercent val="0"/>
              <c:showBubbleSize val="0"/>
              <c:extLst>
                <c:ext xmlns:c15="http://schemas.microsoft.com/office/drawing/2012/chart" uri="{CE6537A1-D6FC-4f65-9D91-7224C49458BB}">
                  <c15:layout>
                    <c:manualLayout>
                      <c:w val="4.5098450629717797E-2"/>
                      <c:h val="5.5888234103892612E-2"/>
                    </c:manualLayout>
                  </c15:layout>
                </c:ext>
                <c:ext xmlns:c16="http://schemas.microsoft.com/office/drawing/2014/chart" uri="{C3380CC4-5D6E-409C-BE32-E72D297353CC}">
                  <c16:uniqueId val="{00000001-E1FA-43B4-98E2-1726DCD12B87}"/>
                </c:ext>
              </c:extLst>
            </c:dLbl>
            <c:dLbl>
              <c:idx val="34"/>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A6B-4FB4-BA04-856E1B79E9DE}"/>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2"/>
                    </a:solidFill>
                    <a:latin typeface="+mn-lt"/>
                    <a:ea typeface="+mn-ea"/>
                    <a:cs typeface="+mn-cs"/>
                  </a:defRPr>
                </a:pPr>
                <a:endParaRPr lang="fr-FR"/>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numRef>
              <c:f>'Bijlage 4 - Werkg.g. 1989-2023'!$X$3:$BF$3</c:f>
              <c:numCache>
                <c:formatCode>0\ </c:formatCode>
                <c:ptCount val="35"/>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pt idx="33">
                  <c:v>2022</c:v>
                </c:pt>
                <c:pt idx="34">
                  <c:v>2023</c:v>
                </c:pt>
              </c:numCache>
            </c:numRef>
          </c:cat>
          <c:val>
            <c:numRef>
              <c:f>'Bijlage 4 - Werkg.g. 1989-2023'!$X$6:$BF$6</c:f>
              <c:numCache>
                <c:formatCode>0.0\ </c:formatCode>
                <c:ptCount val="35"/>
                <c:pt idx="0">
                  <c:v>58.651275019329994</c:v>
                </c:pt>
                <c:pt idx="1">
                  <c:v>61.079911873256002</c:v>
                </c:pt>
                <c:pt idx="2">
                  <c:v>63.417318268264999</c:v>
                </c:pt>
                <c:pt idx="3">
                  <c:v>61.595950966117996</c:v>
                </c:pt>
                <c:pt idx="4">
                  <c:v>60.7</c:v>
                </c:pt>
                <c:pt idx="5">
                  <c:v>60</c:v>
                </c:pt>
                <c:pt idx="6">
                  <c:v>58.3</c:v>
                </c:pt>
                <c:pt idx="7">
                  <c:v>59.007783656324477</c:v>
                </c:pt>
                <c:pt idx="8">
                  <c:v>59.930029965235157</c:v>
                </c:pt>
                <c:pt idx="9">
                  <c:v>59.750610918449318</c:v>
                </c:pt>
                <c:pt idx="10">
                  <c:v>59.7973408618628</c:v>
                </c:pt>
                <c:pt idx="11">
                  <c:v>60.780587664724465</c:v>
                </c:pt>
                <c:pt idx="12">
                  <c:v>61.277304756307693</c:v>
                </c:pt>
                <c:pt idx="13">
                  <c:v>60.947970472364311</c:v>
                </c:pt>
                <c:pt idx="14">
                  <c:v>59.109546225369058</c:v>
                </c:pt>
                <c:pt idx="15">
                  <c:v>60.305457606852208</c:v>
                </c:pt>
                <c:pt idx="16">
                  <c:v>62</c:v>
                </c:pt>
                <c:pt idx="17">
                  <c:v>60.5</c:v>
                </c:pt>
                <c:pt idx="18">
                  <c:v>61.4</c:v>
                </c:pt>
                <c:pt idx="19">
                  <c:v>62.9</c:v>
                </c:pt>
                <c:pt idx="20">
                  <c:v>61.009995693906184</c:v>
                </c:pt>
                <c:pt idx="21">
                  <c:v>61</c:v>
                </c:pt>
                <c:pt idx="22">
                  <c:v>59.2</c:v>
                </c:pt>
                <c:pt idx="23">
                  <c:v>59.416785913289615</c:v>
                </c:pt>
                <c:pt idx="24">
                  <c:v>56.678649999999998</c:v>
                </c:pt>
                <c:pt idx="25">
                  <c:v>58.8</c:v>
                </c:pt>
                <c:pt idx="26">
                  <c:v>59.200000000000209</c:v>
                </c:pt>
                <c:pt idx="27">
                  <c:v>60.276524614320017</c:v>
                </c:pt>
                <c:pt idx="28">
                  <c:v>61.905290343408261</c:v>
                </c:pt>
                <c:pt idx="29">
                  <c:v>61.167956771065782</c:v>
                </c:pt>
                <c:pt idx="30">
                  <c:v>62.005841127255998</c:v>
                </c:pt>
                <c:pt idx="31">
                  <c:v>62.008490905375005</c:v>
                </c:pt>
                <c:pt idx="32">
                  <c:v>62.660228404609001</c:v>
                </c:pt>
                <c:pt idx="33">
                  <c:v>64.457072521241031</c:v>
                </c:pt>
                <c:pt idx="34">
                  <c:v>67.195662329940404</c:v>
                </c:pt>
              </c:numCache>
            </c:numRef>
          </c:val>
          <c:smooth val="0"/>
          <c:extLst>
            <c:ext xmlns:c16="http://schemas.microsoft.com/office/drawing/2014/chart" uri="{C3380CC4-5D6E-409C-BE32-E72D297353CC}">
              <c16:uniqueId val="{00000003-42CD-4499-8F2A-2224FE3766F4}"/>
            </c:ext>
          </c:extLst>
        </c:ser>
        <c:ser>
          <c:idx val="1"/>
          <c:order val="1"/>
          <c:tx>
            <c:strRef>
              <c:f>'Bijlage 4 - Werkg.g. 1989-2023'!$W$7</c:f>
              <c:strCache>
                <c:ptCount val="1"/>
                <c:pt idx="0">
                  <c:v>Vrouwen</c:v>
                </c:pt>
              </c:strCache>
            </c:strRef>
          </c:tx>
          <c:spPr>
            <a:ln w="28575" cap="rnd">
              <a:solidFill>
                <a:schemeClr val="accent2"/>
              </a:solidFill>
              <a:round/>
            </a:ln>
            <a:effectLst/>
          </c:spPr>
          <c:marker>
            <c:symbol val="none"/>
          </c:marker>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2CD-4499-8F2A-2224FE3766F4}"/>
                </c:ext>
              </c:extLst>
            </c:dLbl>
            <c:dLbl>
              <c:idx val="11"/>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tx2"/>
                      </a:solidFill>
                      <a:latin typeface="+mn-lt"/>
                      <a:ea typeface="+mn-ea"/>
                      <a:cs typeface="+mn-cs"/>
                    </a:defRPr>
                  </a:pPr>
                  <a:endParaRPr lang="fr-FR"/>
                </a:p>
              </c:txPr>
              <c:dLblPos val="t"/>
              <c:showLegendKey val="0"/>
              <c:showVal val="1"/>
              <c:showCatName val="0"/>
              <c:showSerName val="0"/>
              <c:showPercent val="0"/>
              <c:showBubbleSize val="0"/>
              <c:extLst>
                <c:ext xmlns:c15="http://schemas.microsoft.com/office/drawing/2012/chart" uri="{CE6537A1-D6FC-4f65-9D91-7224C49458BB}">
                  <c15:layout>
                    <c:manualLayout>
                      <c:w val="3.8638502309304358E-2"/>
                      <c:h val="7.8265846624078705E-2"/>
                    </c:manualLayout>
                  </c15:layout>
                </c:ext>
                <c:ext xmlns:c16="http://schemas.microsoft.com/office/drawing/2014/chart" uri="{C3380CC4-5D6E-409C-BE32-E72D297353CC}">
                  <c16:uniqueId val="{00000003-E1FA-43B4-98E2-1726DCD12B87}"/>
                </c:ext>
              </c:extLst>
            </c:dLbl>
            <c:dLbl>
              <c:idx val="21"/>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tx2"/>
                      </a:solidFill>
                      <a:latin typeface="+mn-lt"/>
                      <a:ea typeface="+mn-ea"/>
                      <a:cs typeface="+mn-cs"/>
                    </a:defRPr>
                  </a:pPr>
                  <a:endParaRPr lang="fr-FR"/>
                </a:p>
              </c:txPr>
              <c:dLblPos val="t"/>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4-E1FA-43B4-98E2-1726DCD12B87}"/>
                </c:ext>
              </c:extLst>
            </c:dLbl>
            <c:dLbl>
              <c:idx val="34"/>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A6B-4FB4-BA04-856E1B79E9DE}"/>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2"/>
                    </a:solidFill>
                    <a:latin typeface="+mn-lt"/>
                    <a:ea typeface="+mn-ea"/>
                    <a:cs typeface="+mn-cs"/>
                  </a:defRPr>
                </a:pPr>
                <a:endParaRPr lang="fr-FR"/>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numRef>
              <c:f>'Bijlage 4 - Werkg.g. 1989-2023'!$X$3:$BF$3</c:f>
              <c:numCache>
                <c:formatCode>0\ </c:formatCode>
                <c:ptCount val="35"/>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pt idx="33">
                  <c:v>2022</c:v>
                </c:pt>
                <c:pt idx="34">
                  <c:v>2023</c:v>
                </c:pt>
              </c:numCache>
            </c:numRef>
          </c:cat>
          <c:val>
            <c:numRef>
              <c:f>'Bijlage 4 - Werkg.g. 1989-2023'!$X$7:$BF$7</c:f>
              <c:numCache>
                <c:formatCode>0.0\ </c:formatCode>
                <c:ptCount val="35"/>
                <c:pt idx="0">
                  <c:v>39.606137922712001</c:v>
                </c:pt>
                <c:pt idx="1">
                  <c:v>41.691515890462</c:v>
                </c:pt>
                <c:pt idx="2">
                  <c:v>44.769541843379997</c:v>
                </c:pt>
                <c:pt idx="3">
                  <c:v>44.844202051433001</c:v>
                </c:pt>
                <c:pt idx="4">
                  <c:v>46.8</c:v>
                </c:pt>
                <c:pt idx="5">
                  <c:v>44.3</c:v>
                </c:pt>
                <c:pt idx="6">
                  <c:v>43.9</c:v>
                </c:pt>
                <c:pt idx="7">
                  <c:v>45.611896306174479</c:v>
                </c:pt>
                <c:pt idx="8">
                  <c:v>46.307883111302949</c:v>
                </c:pt>
                <c:pt idx="9">
                  <c:v>47.695559069082485</c:v>
                </c:pt>
                <c:pt idx="10">
                  <c:v>47.185211919114245</c:v>
                </c:pt>
                <c:pt idx="11">
                  <c:v>48.380676323927204</c:v>
                </c:pt>
                <c:pt idx="12">
                  <c:v>46.709945744426392</c:v>
                </c:pt>
                <c:pt idx="13">
                  <c:v>48.168604045433902</c:v>
                </c:pt>
                <c:pt idx="14">
                  <c:v>47.354652318440451</c:v>
                </c:pt>
                <c:pt idx="15">
                  <c:v>47.938186083768599</c:v>
                </c:pt>
                <c:pt idx="16">
                  <c:v>47.9</c:v>
                </c:pt>
                <c:pt idx="17">
                  <c:v>46.6</c:v>
                </c:pt>
                <c:pt idx="18">
                  <c:v>48.3</c:v>
                </c:pt>
                <c:pt idx="19">
                  <c:v>48.4</c:v>
                </c:pt>
                <c:pt idx="20">
                  <c:v>49.258511116078481</c:v>
                </c:pt>
                <c:pt idx="21">
                  <c:v>48.7</c:v>
                </c:pt>
                <c:pt idx="22">
                  <c:v>48.6</c:v>
                </c:pt>
                <c:pt idx="23">
                  <c:v>48.561560586007992</c:v>
                </c:pt>
                <c:pt idx="24">
                  <c:v>48.464780000000005</c:v>
                </c:pt>
                <c:pt idx="25">
                  <c:v>49.8</c:v>
                </c:pt>
                <c:pt idx="26">
                  <c:v>49.200000000000173</c:v>
                </c:pt>
                <c:pt idx="27">
                  <c:v>50.300968197374033</c:v>
                </c:pt>
                <c:pt idx="28">
                  <c:v>50.482541367843261</c:v>
                </c:pt>
                <c:pt idx="29">
                  <c:v>52.431746368689772</c:v>
                </c:pt>
                <c:pt idx="30">
                  <c:v>51.821776391954998</c:v>
                </c:pt>
                <c:pt idx="31">
                  <c:v>51.090554669001001</c:v>
                </c:pt>
                <c:pt idx="32">
                  <c:v>51.967034069412001</c:v>
                </c:pt>
                <c:pt idx="33">
                  <c:v>55.377051995820871</c:v>
                </c:pt>
                <c:pt idx="34">
                  <c:v>54.84634289770797</c:v>
                </c:pt>
              </c:numCache>
            </c:numRef>
          </c:val>
          <c:smooth val="0"/>
          <c:extLst>
            <c:ext xmlns:c16="http://schemas.microsoft.com/office/drawing/2014/chart" uri="{C3380CC4-5D6E-409C-BE32-E72D297353CC}">
              <c16:uniqueId val="{00000007-42CD-4499-8F2A-2224FE3766F4}"/>
            </c:ext>
          </c:extLst>
        </c:ser>
        <c:ser>
          <c:idx val="2"/>
          <c:order val="2"/>
          <c:tx>
            <c:strRef>
              <c:f>'Bijlage 4 - Werkg.g. 1989-2023'!$W$8</c:f>
              <c:strCache>
                <c:ptCount val="1"/>
                <c:pt idx="0">
                  <c:v>Totaal</c:v>
                </c:pt>
              </c:strCache>
            </c:strRef>
          </c:tx>
          <c:spPr>
            <a:ln w="28575" cap="rnd">
              <a:solidFill>
                <a:schemeClr val="accent3"/>
              </a:solidFill>
              <a:round/>
            </a:ln>
            <a:effectLst/>
          </c:spPr>
          <c:marker>
            <c:symbol val="none"/>
          </c:marker>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2CD-4499-8F2A-2224FE3766F4}"/>
                </c:ext>
              </c:extLst>
            </c:dLbl>
            <c:dLbl>
              <c:idx val="11"/>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1FA-43B4-98E2-1726DCD12B87}"/>
                </c:ext>
              </c:extLst>
            </c:dLbl>
            <c:dLbl>
              <c:idx val="21"/>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1FA-43B4-98E2-1726DCD12B87}"/>
                </c:ext>
              </c:extLst>
            </c:dLbl>
            <c:dLbl>
              <c:idx val="34"/>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A6B-4FB4-BA04-856E1B79E9DE}"/>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2"/>
                    </a:solidFill>
                    <a:latin typeface="+mn-lt"/>
                    <a:ea typeface="+mn-ea"/>
                    <a:cs typeface="+mn-cs"/>
                  </a:defRPr>
                </a:pPr>
                <a:endParaRPr lang="fr-FR"/>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numRef>
              <c:f>'Bijlage 4 - Werkg.g. 1989-2023'!$X$3:$BF$3</c:f>
              <c:numCache>
                <c:formatCode>0\ </c:formatCode>
                <c:ptCount val="35"/>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pt idx="33">
                  <c:v>2022</c:v>
                </c:pt>
                <c:pt idx="34">
                  <c:v>2023</c:v>
                </c:pt>
              </c:numCache>
            </c:numRef>
          </c:cat>
          <c:val>
            <c:numRef>
              <c:f>'Bijlage 4 - Werkg.g. 1989-2023'!$X$8:$BF$8</c:f>
              <c:numCache>
                <c:formatCode>0.0\ </c:formatCode>
                <c:ptCount val="35"/>
                <c:pt idx="0">
                  <c:v>48.934109381612998</c:v>
                </c:pt>
                <c:pt idx="1">
                  <c:v>51.204004243074998</c:v>
                </c:pt>
                <c:pt idx="2">
                  <c:v>53.926534848761001</c:v>
                </c:pt>
                <c:pt idx="3">
                  <c:v>53.077679217145999</c:v>
                </c:pt>
                <c:pt idx="4">
                  <c:v>53.6</c:v>
                </c:pt>
                <c:pt idx="5">
                  <c:v>51.9</c:v>
                </c:pt>
                <c:pt idx="6">
                  <c:v>51</c:v>
                </c:pt>
                <c:pt idx="7">
                  <c:v>52.230892547638675</c:v>
                </c:pt>
                <c:pt idx="8">
                  <c:v>53.03872355326056</c:v>
                </c:pt>
                <c:pt idx="9">
                  <c:v>53.655837564487015</c:v>
                </c:pt>
                <c:pt idx="10">
                  <c:v>53.42719302257963</c:v>
                </c:pt>
                <c:pt idx="11">
                  <c:v>54.5144815833292</c:v>
                </c:pt>
                <c:pt idx="12">
                  <c:v>53.924290687856534</c:v>
                </c:pt>
                <c:pt idx="13">
                  <c:v>54.505098815406505</c:v>
                </c:pt>
                <c:pt idx="14">
                  <c:v>53.193513319724026</c:v>
                </c:pt>
                <c:pt idx="15">
                  <c:v>54.070503464370901</c:v>
                </c:pt>
                <c:pt idx="16">
                  <c:v>54.8</c:v>
                </c:pt>
                <c:pt idx="17">
                  <c:v>53.4</c:v>
                </c:pt>
                <c:pt idx="18">
                  <c:v>54.8</c:v>
                </c:pt>
                <c:pt idx="19">
                  <c:v>55.6</c:v>
                </c:pt>
                <c:pt idx="20">
                  <c:v>55.087572574646856</c:v>
                </c:pt>
                <c:pt idx="21">
                  <c:v>54.8</c:v>
                </c:pt>
                <c:pt idx="22">
                  <c:v>53.8</c:v>
                </c:pt>
                <c:pt idx="23">
                  <c:v>53.956173561598852</c:v>
                </c:pt>
                <c:pt idx="24">
                  <c:v>52.549210000000002</c:v>
                </c:pt>
                <c:pt idx="25">
                  <c:v>54.3</c:v>
                </c:pt>
                <c:pt idx="26">
                  <c:v>54.200000000000195</c:v>
                </c:pt>
                <c:pt idx="27">
                  <c:v>55.271011142881108</c:v>
                </c:pt>
                <c:pt idx="28">
                  <c:v>56.17347708082027</c:v>
                </c:pt>
                <c:pt idx="29">
                  <c:v>56.794274335127916</c:v>
                </c:pt>
                <c:pt idx="30">
                  <c:v>56.911639199710997</c:v>
                </c:pt>
                <c:pt idx="31">
                  <c:v>56.549632678781002</c:v>
                </c:pt>
                <c:pt idx="32">
                  <c:v>57.315781864896998</c:v>
                </c:pt>
                <c:pt idx="33">
                  <c:v>59.908175532436125</c:v>
                </c:pt>
                <c:pt idx="34">
                  <c:v>60.999164169559549</c:v>
                </c:pt>
              </c:numCache>
            </c:numRef>
          </c:val>
          <c:smooth val="0"/>
          <c:extLst>
            <c:ext xmlns:c16="http://schemas.microsoft.com/office/drawing/2014/chart" uri="{C3380CC4-5D6E-409C-BE32-E72D297353CC}">
              <c16:uniqueId val="{0000000B-42CD-4499-8F2A-2224FE3766F4}"/>
            </c:ext>
          </c:extLst>
        </c:ser>
        <c:dLbls>
          <c:showLegendKey val="0"/>
          <c:showVal val="0"/>
          <c:showCatName val="0"/>
          <c:showSerName val="0"/>
          <c:showPercent val="0"/>
          <c:showBubbleSize val="0"/>
        </c:dLbls>
        <c:smooth val="0"/>
        <c:axId val="453539696"/>
        <c:axId val="453555768"/>
      </c:lineChart>
      <c:catAx>
        <c:axId val="453539696"/>
        <c:scaling>
          <c:orientation val="minMax"/>
        </c:scaling>
        <c:delete val="0"/>
        <c:axPos val="b"/>
        <c:numFmt formatCode="0\ "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53555768"/>
        <c:crosses val="autoZero"/>
        <c:auto val="1"/>
        <c:lblAlgn val="ctr"/>
        <c:lblOffset val="100"/>
        <c:noMultiLvlLbl val="0"/>
      </c:catAx>
      <c:valAx>
        <c:axId val="453555768"/>
        <c:scaling>
          <c:orientation val="minMax"/>
          <c:min val="30"/>
        </c:scaling>
        <c:delete val="0"/>
        <c:axPos val="l"/>
        <c:numFmt formatCode="0.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53539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fr-BE" sz="1000" b="0" i="0" u="none" strike="noStrike" kern="1200" spc="0" baseline="0">
                <a:solidFill>
                  <a:srgbClr val="4A4A49">
                    <a:lumMod val="65000"/>
                    <a:lumOff val="35000"/>
                  </a:srgbClr>
                </a:solidFill>
              </a:rPr>
              <a:t>Grafiek 5 : Evolutie van de werkgelegenheidsgraad (20-64 jaar) in het Brussels Hoofdstedelijk Gewest</a:t>
            </a: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5.7798609544915239E-2"/>
          <c:y val="0.12504353994324069"/>
          <c:w val="0.92725743030564511"/>
          <c:h val="0.69495323680125975"/>
        </c:manualLayout>
      </c:layout>
      <c:lineChart>
        <c:grouping val="standard"/>
        <c:varyColors val="0"/>
        <c:ser>
          <c:idx val="0"/>
          <c:order val="0"/>
          <c:tx>
            <c:strRef>
              <c:f>'Bijlage 4 - Werkg.g. 1989-2023'!$W$32</c:f>
              <c:strCache>
                <c:ptCount val="1"/>
                <c:pt idx="0">
                  <c:v>Mannen</c:v>
                </c:pt>
              </c:strCache>
            </c:strRef>
          </c:tx>
          <c:spPr>
            <a:ln w="28575" cap="rnd">
              <a:solidFill>
                <a:schemeClr val="accent1"/>
              </a:solidFill>
              <a:round/>
            </a:ln>
            <a:effectLst/>
          </c:spPr>
          <c:marker>
            <c:symbol val="none"/>
          </c:marker>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15D-4600-8E5B-3C07878F33D5}"/>
                </c:ext>
              </c:extLst>
            </c:dLbl>
            <c:dLbl>
              <c:idx val="11"/>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707-4376-82CB-214D28291985}"/>
                </c:ext>
              </c:extLst>
            </c:dLbl>
            <c:dLbl>
              <c:idx val="21"/>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707-4376-82CB-214D28291985}"/>
                </c:ext>
              </c:extLst>
            </c:dLbl>
            <c:dLbl>
              <c:idx val="34"/>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C29-4B7B-9183-EE1118B86614}"/>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2"/>
                    </a:solidFill>
                    <a:latin typeface="+mn-lt"/>
                    <a:ea typeface="+mn-ea"/>
                    <a:cs typeface="+mn-cs"/>
                  </a:defRPr>
                </a:pPr>
                <a:endParaRPr lang="fr-FR"/>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'Bijlage 4 - Werkg.g. 1989-2023'!$X$29:$BF$29</c:f>
              <c:numCache>
                <c:formatCode>0\ </c:formatCode>
                <c:ptCount val="35"/>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pt idx="33">
                  <c:v>2022</c:v>
                </c:pt>
                <c:pt idx="34">
                  <c:v>2023</c:v>
                </c:pt>
              </c:numCache>
            </c:numRef>
          </c:cat>
          <c:val>
            <c:numRef>
              <c:f>'Bijlage 4 - Werkg.g. 1989-2023'!$X$32:$BF$32</c:f>
              <c:numCache>
                <c:formatCode>0.0\ </c:formatCode>
                <c:ptCount val="35"/>
                <c:pt idx="0">
                  <c:v>63.975784835598006</c:v>
                </c:pt>
                <c:pt idx="1">
                  <c:v>66.613562431334998</c:v>
                </c:pt>
                <c:pt idx="2">
                  <c:v>69.479911575591998</c:v>
                </c:pt>
                <c:pt idx="3">
                  <c:v>66.933096624405991</c:v>
                </c:pt>
                <c:pt idx="4">
                  <c:v>65.891967144746999</c:v>
                </c:pt>
                <c:pt idx="5">
                  <c:v>64.797595964923005</c:v>
                </c:pt>
                <c:pt idx="6">
                  <c:v>63.401011909550995</c:v>
                </c:pt>
                <c:pt idx="7">
                  <c:v>64.133842103730998</c:v>
                </c:pt>
                <c:pt idx="8">
                  <c:v>65.247560472725993</c:v>
                </c:pt>
                <c:pt idx="9">
                  <c:v>64.855098697526998</c:v>
                </c:pt>
                <c:pt idx="10">
                  <c:v>65.46002331258201</c:v>
                </c:pt>
                <c:pt idx="11">
                  <c:v>66.440502148739327</c:v>
                </c:pt>
                <c:pt idx="12">
                  <c:v>66.147050182571107</c:v>
                </c:pt>
                <c:pt idx="13">
                  <c:v>65.828794334506796</c:v>
                </c:pt>
                <c:pt idx="14">
                  <c:v>64.023983116530175</c:v>
                </c:pt>
                <c:pt idx="15">
                  <c:v>65.392210733136864</c:v>
                </c:pt>
                <c:pt idx="16">
                  <c:v>67.218714112254389</c:v>
                </c:pt>
                <c:pt idx="17">
                  <c:v>65.713619312328717</c:v>
                </c:pt>
                <c:pt idx="18">
                  <c:v>66.661568706169476</c:v>
                </c:pt>
                <c:pt idx="19">
                  <c:v>68.225286627569076</c:v>
                </c:pt>
                <c:pt idx="20">
                  <c:v>66.004447110287117</c:v>
                </c:pt>
                <c:pt idx="21">
                  <c:v>66.093476645639498</c:v>
                </c:pt>
                <c:pt idx="22">
                  <c:v>64.081483775905141</c:v>
                </c:pt>
                <c:pt idx="23">
                  <c:v>64.313868343090022</c:v>
                </c:pt>
                <c:pt idx="24">
                  <c:v>61.325309005131558</c:v>
                </c:pt>
                <c:pt idx="25">
                  <c:v>63.790761438026998</c:v>
                </c:pt>
                <c:pt idx="26">
                  <c:v>64.294522531966834</c:v>
                </c:pt>
                <c:pt idx="27">
                  <c:v>65.32225937353185</c:v>
                </c:pt>
                <c:pt idx="28">
                  <c:v>67.040878550984189</c:v>
                </c:pt>
                <c:pt idx="29">
                  <c:v>66.347315140247787</c:v>
                </c:pt>
                <c:pt idx="30">
                  <c:v>67.390866272055803</c:v>
                </c:pt>
                <c:pt idx="31">
                  <c:v>67.306822354800772</c:v>
                </c:pt>
                <c:pt idx="32">
                  <c:v>68.160228746922243</c:v>
                </c:pt>
                <c:pt idx="33">
                  <c:v>70.262016510916482</c:v>
                </c:pt>
                <c:pt idx="34">
                  <c:v>73.441674144837734</c:v>
                </c:pt>
              </c:numCache>
            </c:numRef>
          </c:val>
          <c:smooth val="0"/>
          <c:extLst>
            <c:ext xmlns:c16="http://schemas.microsoft.com/office/drawing/2014/chart" uri="{C3380CC4-5D6E-409C-BE32-E72D297353CC}">
              <c16:uniqueId val="{00000002-915D-4600-8E5B-3C07878F33D5}"/>
            </c:ext>
          </c:extLst>
        </c:ser>
        <c:ser>
          <c:idx val="1"/>
          <c:order val="1"/>
          <c:tx>
            <c:strRef>
              <c:f>'Bijlage 4 - Werkg.g. 1989-2023'!$W$33</c:f>
              <c:strCache>
                <c:ptCount val="1"/>
                <c:pt idx="0">
                  <c:v>Vrouwen</c:v>
                </c:pt>
              </c:strCache>
            </c:strRef>
          </c:tx>
          <c:spPr>
            <a:ln w="28575" cap="rnd">
              <a:solidFill>
                <a:schemeClr val="accent2"/>
              </a:solidFill>
              <a:round/>
            </a:ln>
            <a:effectLst/>
          </c:spPr>
          <c:marker>
            <c:symbol val="none"/>
          </c:marker>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15D-4600-8E5B-3C07878F33D5}"/>
                </c:ext>
              </c:extLst>
            </c:dLbl>
            <c:dLbl>
              <c:idx val="11"/>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707-4376-82CB-214D28291985}"/>
                </c:ext>
              </c:extLst>
            </c:dLbl>
            <c:dLbl>
              <c:idx val="21"/>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tx2"/>
                      </a:solidFill>
                      <a:latin typeface="+mn-lt"/>
                      <a:ea typeface="+mn-ea"/>
                      <a:cs typeface="+mn-cs"/>
                    </a:defRPr>
                  </a:pPr>
                  <a:endParaRPr lang="fr-FR"/>
                </a:p>
              </c:txPr>
              <c:dLblPos val="t"/>
              <c:showLegendKey val="0"/>
              <c:showVal val="1"/>
              <c:showCatName val="0"/>
              <c:showSerName val="0"/>
              <c:showPercent val="0"/>
              <c:showBubbleSize val="0"/>
              <c:extLst>
                <c:ext xmlns:c15="http://schemas.microsoft.com/office/drawing/2012/chart" uri="{CE6537A1-D6FC-4f65-9D91-7224C49458BB}">
                  <c15:layout>
                    <c:manualLayout>
                      <c:w val="3.6405212735705669E-2"/>
                      <c:h val="7.6973998494658788E-2"/>
                    </c:manualLayout>
                  </c15:layout>
                </c:ext>
                <c:ext xmlns:c16="http://schemas.microsoft.com/office/drawing/2014/chart" uri="{C3380CC4-5D6E-409C-BE32-E72D297353CC}">
                  <c16:uniqueId val="{00000004-E707-4376-82CB-214D28291985}"/>
                </c:ext>
              </c:extLst>
            </c:dLbl>
            <c:dLbl>
              <c:idx val="34"/>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29-4B7B-9183-EE1118B86614}"/>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2"/>
                    </a:solidFill>
                    <a:latin typeface="+mn-lt"/>
                    <a:ea typeface="+mn-ea"/>
                    <a:cs typeface="+mn-cs"/>
                  </a:defRPr>
                </a:pPr>
                <a:endParaRPr lang="fr-FR"/>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numRef>
              <c:f>'Bijlage 4 - Werkg.g. 1989-2023'!$X$29:$BF$29</c:f>
              <c:numCache>
                <c:formatCode>0\ </c:formatCode>
                <c:ptCount val="35"/>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pt idx="33">
                  <c:v>2022</c:v>
                </c:pt>
                <c:pt idx="34">
                  <c:v>2023</c:v>
                </c:pt>
              </c:numCache>
            </c:numRef>
          </c:cat>
          <c:val>
            <c:numRef>
              <c:f>'Bijlage 4 - Werkg.g. 1989-2023'!$X$33:$BF$33</c:f>
              <c:numCache>
                <c:formatCode>0.0\ </c:formatCode>
                <c:ptCount val="35"/>
                <c:pt idx="0">
                  <c:v>43.053469869061999</c:v>
                </c:pt>
                <c:pt idx="1">
                  <c:v>45.311096230525997</c:v>
                </c:pt>
                <c:pt idx="2">
                  <c:v>48.770516607475997</c:v>
                </c:pt>
                <c:pt idx="3">
                  <c:v>48.669870876921003</c:v>
                </c:pt>
                <c:pt idx="4">
                  <c:v>50.651770383614</c:v>
                </c:pt>
                <c:pt idx="5">
                  <c:v>47.981236271195996</c:v>
                </c:pt>
                <c:pt idx="6">
                  <c:v>47.833848686210004</c:v>
                </c:pt>
                <c:pt idx="7">
                  <c:v>48.952216303988997</c:v>
                </c:pt>
                <c:pt idx="8">
                  <c:v>49.870061254593004</c:v>
                </c:pt>
                <c:pt idx="9">
                  <c:v>51.376270257525</c:v>
                </c:pt>
                <c:pt idx="10">
                  <c:v>52.120400896410004</c:v>
                </c:pt>
                <c:pt idx="11">
                  <c:v>53.196675595094646</c:v>
                </c:pt>
                <c:pt idx="12">
                  <c:v>50.492105802747588</c:v>
                </c:pt>
                <c:pt idx="13">
                  <c:v>52.07316622611534</c:v>
                </c:pt>
                <c:pt idx="14">
                  <c:v>51.175627287501811</c:v>
                </c:pt>
                <c:pt idx="15">
                  <c:v>51.844366006328016</c:v>
                </c:pt>
                <c:pt idx="16">
                  <c:v>51.854613473547531</c:v>
                </c:pt>
                <c:pt idx="17">
                  <c:v>50.251485330286172</c:v>
                </c:pt>
                <c:pt idx="18">
                  <c:v>52.25984735776732</c:v>
                </c:pt>
                <c:pt idx="19">
                  <c:v>52.336716257841609</c:v>
                </c:pt>
                <c:pt idx="20">
                  <c:v>53.206320531029192</c:v>
                </c:pt>
                <c:pt idx="21">
                  <c:v>52.509052684153524</c:v>
                </c:pt>
                <c:pt idx="22">
                  <c:v>52.461002143957955</c:v>
                </c:pt>
                <c:pt idx="23">
                  <c:v>52.265064019984543</c:v>
                </c:pt>
                <c:pt idx="24">
                  <c:v>52.384568903868868</c:v>
                </c:pt>
                <c:pt idx="25">
                  <c:v>53.733428681445631</c:v>
                </c:pt>
                <c:pt idx="26">
                  <c:v>53.209447478544583</c:v>
                </c:pt>
                <c:pt idx="27">
                  <c:v>54.256728868420481</c:v>
                </c:pt>
                <c:pt idx="28">
                  <c:v>54.555081869280684</c:v>
                </c:pt>
                <c:pt idx="29">
                  <c:v>56.562671074950721</c:v>
                </c:pt>
                <c:pt idx="30">
                  <c:v>55.993613231416049</c:v>
                </c:pt>
                <c:pt idx="31">
                  <c:v>55.307267014040804</c:v>
                </c:pt>
                <c:pt idx="32">
                  <c:v>56.230328304250278</c:v>
                </c:pt>
                <c:pt idx="33">
                  <c:v>60.118071243075462</c:v>
                </c:pt>
                <c:pt idx="34">
                  <c:v>59.725627449526655</c:v>
                </c:pt>
              </c:numCache>
            </c:numRef>
          </c:val>
          <c:smooth val="0"/>
          <c:extLst>
            <c:ext xmlns:c16="http://schemas.microsoft.com/office/drawing/2014/chart" uri="{C3380CC4-5D6E-409C-BE32-E72D297353CC}">
              <c16:uniqueId val="{0000000A-915D-4600-8E5B-3C07878F33D5}"/>
            </c:ext>
          </c:extLst>
        </c:ser>
        <c:ser>
          <c:idx val="2"/>
          <c:order val="2"/>
          <c:tx>
            <c:strRef>
              <c:f>'Bijlage 4 - Werkg.g. 1989-2023'!$W$34</c:f>
              <c:strCache>
                <c:ptCount val="1"/>
                <c:pt idx="0">
                  <c:v>Totaal</c:v>
                </c:pt>
              </c:strCache>
            </c:strRef>
          </c:tx>
          <c:spPr>
            <a:ln w="28575" cap="rnd">
              <a:solidFill>
                <a:schemeClr val="accent3"/>
              </a:solidFill>
              <a:round/>
            </a:ln>
            <a:effectLst/>
          </c:spPr>
          <c:marker>
            <c:symbol val="none"/>
          </c:marker>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15D-4600-8E5B-3C07878F33D5}"/>
                </c:ext>
              </c:extLst>
            </c:dLbl>
            <c:dLbl>
              <c:idx val="11"/>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707-4376-82CB-214D28291985}"/>
                </c:ext>
              </c:extLst>
            </c:dLbl>
            <c:dLbl>
              <c:idx val="21"/>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707-4376-82CB-214D28291985}"/>
                </c:ext>
              </c:extLst>
            </c:dLbl>
            <c:dLbl>
              <c:idx val="34"/>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C29-4B7B-9183-EE1118B86614}"/>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2"/>
                    </a:solidFill>
                    <a:latin typeface="+mn-lt"/>
                    <a:ea typeface="+mn-ea"/>
                    <a:cs typeface="+mn-cs"/>
                  </a:defRPr>
                </a:pPr>
                <a:endParaRPr lang="fr-FR"/>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'Bijlage 4 - Werkg.g. 1989-2023'!$X$29:$BF$29</c:f>
              <c:numCache>
                <c:formatCode>0\ </c:formatCode>
                <c:ptCount val="35"/>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pt idx="33">
                  <c:v>2022</c:v>
                </c:pt>
                <c:pt idx="34">
                  <c:v>2023</c:v>
                </c:pt>
              </c:numCache>
            </c:numRef>
          </c:cat>
          <c:val>
            <c:numRef>
              <c:f>'Bijlage 4 - Werkg.g. 1989-2023'!$X$34:$BF$34</c:f>
              <c:numCache>
                <c:formatCode>0.0\ </c:formatCode>
                <c:ptCount val="35"/>
                <c:pt idx="0">
                  <c:v>53.263838170527997</c:v>
                </c:pt>
                <c:pt idx="1">
                  <c:v>55.724890387621997</c:v>
                </c:pt>
                <c:pt idx="2">
                  <c:v>58.908579397011998</c:v>
                </c:pt>
                <c:pt idx="3">
                  <c:v>57.621261992739001</c:v>
                </c:pt>
                <c:pt idx="4">
                  <c:v>58.144532739205005</c:v>
                </c:pt>
                <c:pt idx="5">
                  <c:v>56.263680895830007</c:v>
                </c:pt>
                <c:pt idx="6">
                  <c:v>55.531737590888</c:v>
                </c:pt>
                <c:pt idx="7">
                  <c:v>56.444140817562008</c:v>
                </c:pt>
                <c:pt idx="8">
                  <c:v>57.457734923537998</c:v>
                </c:pt>
                <c:pt idx="9">
                  <c:v>58.030326107339</c:v>
                </c:pt>
                <c:pt idx="10">
                  <c:v>58.708904964283008</c:v>
                </c:pt>
                <c:pt idx="11">
                  <c:v>59.737575799818778</c:v>
                </c:pt>
                <c:pt idx="12">
                  <c:v>58.228874261930109</c:v>
                </c:pt>
                <c:pt idx="13">
                  <c:v>58.880949472741342</c:v>
                </c:pt>
                <c:pt idx="14">
                  <c:v>57.549665016020967</c:v>
                </c:pt>
                <c:pt idx="15">
                  <c:v>58.551427601056481</c:v>
                </c:pt>
                <c:pt idx="16">
                  <c:v>59.446280817051225</c:v>
                </c:pt>
                <c:pt idx="17">
                  <c:v>57.893076877510538</c:v>
                </c:pt>
                <c:pt idx="18">
                  <c:v>59.38389521963213</c:v>
                </c:pt>
                <c:pt idx="19">
                  <c:v>60.20222285130528</c:v>
                </c:pt>
                <c:pt idx="20">
                  <c:v>59.543363378768987</c:v>
                </c:pt>
                <c:pt idx="21">
                  <c:v>59.235989973467809</c:v>
                </c:pt>
                <c:pt idx="22">
                  <c:v>58.219126992096172</c:v>
                </c:pt>
                <c:pt idx="23">
                  <c:v>58.240914435415462</c:v>
                </c:pt>
                <c:pt idx="24">
                  <c:v>56.820444924870571</c:v>
                </c:pt>
                <c:pt idx="25">
                  <c:v>58.726850473411538</c:v>
                </c:pt>
                <c:pt idx="26">
                  <c:v>58.720761968510097</c:v>
                </c:pt>
                <c:pt idx="27">
                  <c:v>59.757101828496353</c:v>
                </c:pt>
                <c:pt idx="28">
                  <c:v>60.762039752896257</c:v>
                </c:pt>
                <c:pt idx="29">
                  <c:v>61.439361966907988</c:v>
                </c:pt>
                <c:pt idx="30">
                  <c:v>61.679125132861266</c:v>
                </c:pt>
                <c:pt idx="31">
                  <c:v>61.296385087706483</c:v>
                </c:pt>
                <c:pt idx="32">
                  <c:v>62.189760749097353</c:v>
                </c:pt>
                <c:pt idx="33">
                  <c:v>65.170974181006926</c:v>
                </c:pt>
                <c:pt idx="34">
                  <c:v>66.544231557917115</c:v>
                </c:pt>
              </c:numCache>
            </c:numRef>
          </c:val>
          <c:smooth val="0"/>
          <c:extLst>
            <c:ext xmlns:c16="http://schemas.microsoft.com/office/drawing/2014/chart" uri="{C3380CC4-5D6E-409C-BE32-E72D297353CC}">
              <c16:uniqueId val="{0000000B-915D-4600-8E5B-3C07878F33D5}"/>
            </c:ext>
          </c:extLst>
        </c:ser>
        <c:dLbls>
          <c:showLegendKey val="0"/>
          <c:showVal val="0"/>
          <c:showCatName val="0"/>
          <c:showSerName val="0"/>
          <c:showPercent val="0"/>
          <c:showBubbleSize val="0"/>
        </c:dLbls>
        <c:smooth val="0"/>
        <c:axId val="453539696"/>
        <c:axId val="453555768"/>
      </c:lineChart>
      <c:catAx>
        <c:axId val="453539696"/>
        <c:scaling>
          <c:orientation val="minMax"/>
        </c:scaling>
        <c:delete val="0"/>
        <c:axPos val="b"/>
        <c:numFmt formatCode="0\ "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53555768"/>
        <c:crosses val="autoZero"/>
        <c:auto val="1"/>
        <c:lblAlgn val="ctr"/>
        <c:lblOffset val="100"/>
        <c:noMultiLvlLbl val="0"/>
      </c:catAx>
      <c:valAx>
        <c:axId val="453555768"/>
        <c:scaling>
          <c:orientation val="minMax"/>
          <c:max val="75"/>
          <c:min val="30"/>
        </c:scaling>
        <c:delete val="0"/>
        <c:axPos val="l"/>
        <c:numFmt formatCode="0.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53539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orientation="portrait"/>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fr-BE" sz="1000" b="0" i="0" u="none" strike="noStrike" kern="1200" spc="0" baseline="0">
                <a:solidFill>
                  <a:srgbClr val="4A4A49">
                    <a:lumMod val="65000"/>
                    <a:lumOff val="35000"/>
                  </a:srgbClr>
                </a:solidFill>
              </a:rPr>
              <a:t>Grafiek 6: Werkgelegenheidsgraad (20-64 jaar) volgens herkomst in het Brussels Hoofdstedelijk Gewest</a:t>
            </a: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6.2618976235185031E-2"/>
          <c:y val="0.13568159203980101"/>
          <c:w val="0.91638665407305053"/>
          <c:h val="0.66900144944568496"/>
        </c:manualLayout>
      </c:layout>
      <c:lineChart>
        <c:grouping val="standard"/>
        <c:varyColors val="0"/>
        <c:ser>
          <c:idx val="0"/>
          <c:order val="0"/>
          <c:tx>
            <c:strRef>
              <c:f>'Bijlage 5 - Herkomst 1'!$M$5</c:f>
              <c:strCache>
                <c:ptCount val="1"/>
                <c:pt idx="0">
                  <c:v>Belg</c:v>
                </c:pt>
              </c:strCache>
            </c:strRef>
          </c:tx>
          <c:spPr>
            <a:ln w="28575" cap="rnd">
              <a:solidFill>
                <a:schemeClr val="accent1"/>
              </a:solidFill>
              <a:round/>
            </a:ln>
            <a:effectLst/>
          </c:spPr>
          <c:marker>
            <c:symbol val="none"/>
          </c:marker>
          <c:dLbls>
            <c:dLbl>
              <c:idx val="0"/>
              <c:layout>
                <c:manualLayout>
                  <c:x val="-2.8628685943315201E-2"/>
                  <c:y val="-8.75621890547263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62E-4CD7-9161-891DA00FCE3C}"/>
                </c:ext>
              </c:extLst>
            </c:dLbl>
            <c:dLbl>
              <c:idx val="5"/>
              <c:layout>
                <c:manualLayout>
                  <c:x val="-5.7257371886631804E-3"/>
                  <c:y val="-4.37810945273631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0C3-4A6D-9CCB-88B0FD69411A}"/>
                </c:ext>
              </c:extLst>
            </c:dLbl>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62E-4CD7-9161-891DA00FCE3C}"/>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2"/>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'Bijlage 5 - Herkomst 1'!$N$2:$X$2</c:f>
              <c:numCache>
                <c:formatCode>0\ </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'Bijlage 5 - Herkomst 1'!$N$5:$X$5</c:f>
              <c:numCache>
                <c:formatCode>0.0\ </c:formatCode>
                <c:ptCount val="11"/>
                <c:pt idx="0">
                  <c:v>67.350949389029708</c:v>
                </c:pt>
                <c:pt idx="1">
                  <c:v>69.247361615788677</c:v>
                </c:pt>
                <c:pt idx="2">
                  <c:v>69.209077328993075</c:v>
                </c:pt>
                <c:pt idx="3">
                  <c:v>70.705946679141235</c:v>
                </c:pt>
                <c:pt idx="4">
                  <c:v>70.471725302736786</c:v>
                </c:pt>
                <c:pt idx="5">
                  <c:v>72.707942729409339</c:v>
                </c:pt>
                <c:pt idx="6">
                  <c:v>73.097108496190359</c:v>
                </c:pt>
                <c:pt idx="7">
                  <c:v>71.393033255900178</c:v>
                </c:pt>
                <c:pt idx="8">
                  <c:v>72.108445268597222</c:v>
                </c:pt>
                <c:pt idx="9">
                  <c:v>74.209051875733095</c:v>
                </c:pt>
                <c:pt idx="10">
                  <c:v>76.579769082587319</c:v>
                </c:pt>
              </c:numCache>
            </c:numRef>
          </c:val>
          <c:smooth val="0"/>
          <c:extLst>
            <c:ext xmlns:c16="http://schemas.microsoft.com/office/drawing/2014/chart" uri="{C3380CC4-5D6E-409C-BE32-E72D297353CC}">
              <c16:uniqueId val="{00000000-4823-49B7-8455-49326D493334}"/>
            </c:ext>
          </c:extLst>
        </c:ser>
        <c:ser>
          <c:idx val="1"/>
          <c:order val="1"/>
          <c:tx>
            <c:strRef>
              <c:f>'Bijlage 5 - Herkomst 1'!$M$6</c:f>
              <c:strCache>
                <c:ptCount val="1"/>
                <c:pt idx="0">
                  <c:v>EU</c:v>
                </c:pt>
              </c:strCache>
            </c:strRef>
          </c:tx>
          <c:spPr>
            <a:ln w="28575" cap="rnd">
              <a:solidFill>
                <a:schemeClr val="accent2"/>
              </a:solidFill>
              <a:round/>
            </a:ln>
            <a:effectLst/>
          </c:spPr>
          <c:marker>
            <c:symbol val="none"/>
          </c:marker>
          <c:dLbls>
            <c:dLbl>
              <c:idx val="0"/>
              <c:layout>
                <c:manualLayout>
                  <c:x val="-1.3360053440213761E-2"/>
                  <c:y val="3.98009950248756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62E-4CD7-9161-891DA00FCE3C}"/>
                </c:ext>
              </c:extLst>
            </c:dLbl>
            <c:dLbl>
              <c:idx val="5"/>
              <c:layout>
                <c:manualLayout>
                  <c:x val="-1.145147437732622E-2"/>
                  <c:y val="4.37810945273631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0C3-4A6D-9CCB-88B0FD69411A}"/>
                </c:ext>
              </c:extLst>
            </c:dLbl>
            <c:dLbl>
              <c:idx val="10"/>
              <c:layout>
                <c:manualLayout>
                  <c:x val="-5.7257371886630408E-3"/>
                  <c:y val="1.9900497512437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62E-4CD7-9161-891DA00FCE3C}"/>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2"/>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'Bijlage 5 - Herkomst 1'!$N$2:$X$2</c:f>
              <c:numCache>
                <c:formatCode>0\ </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'Bijlage 5 - Herkomst 1'!$N$6:$X$6</c:f>
              <c:numCache>
                <c:formatCode>0.0\ </c:formatCode>
                <c:ptCount val="11"/>
                <c:pt idx="0">
                  <c:v>67.22694175366216</c:v>
                </c:pt>
                <c:pt idx="1">
                  <c:v>69.119683918960462</c:v>
                </c:pt>
                <c:pt idx="2">
                  <c:v>70.011113766154949</c:v>
                </c:pt>
                <c:pt idx="3">
                  <c:v>69.837789993300575</c:v>
                </c:pt>
                <c:pt idx="4">
                  <c:v>70.776332602416119</c:v>
                </c:pt>
                <c:pt idx="5">
                  <c:v>71.686689812604243</c:v>
                </c:pt>
                <c:pt idx="6">
                  <c:v>71.926732632993662</c:v>
                </c:pt>
                <c:pt idx="7">
                  <c:v>72.249725917113068</c:v>
                </c:pt>
                <c:pt idx="8">
                  <c:v>74.69285409689077</c:v>
                </c:pt>
                <c:pt idx="9">
                  <c:v>76.752893904382674</c:v>
                </c:pt>
                <c:pt idx="10">
                  <c:v>74.489469758517131</c:v>
                </c:pt>
              </c:numCache>
            </c:numRef>
          </c:val>
          <c:smooth val="0"/>
          <c:extLst>
            <c:ext xmlns:c16="http://schemas.microsoft.com/office/drawing/2014/chart" uri="{C3380CC4-5D6E-409C-BE32-E72D297353CC}">
              <c16:uniqueId val="{00000001-4823-49B7-8455-49326D493334}"/>
            </c:ext>
          </c:extLst>
        </c:ser>
        <c:ser>
          <c:idx val="2"/>
          <c:order val="2"/>
          <c:tx>
            <c:strRef>
              <c:f>'Bijlage 5 - Herkomst 1'!$M$7</c:f>
              <c:strCache>
                <c:ptCount val="1"/>
                <c:pt idx="0">
                  <c:v>Niet-EU</c:v>
                </c:pt>
              </c:strCache>
            </c:strRef>
          </c:tx>
          <c:spPr>
            <a:ln w="28575" cap="rnd">
              <a:solidFill>
                <a:schemeClr val="accent3"/>
              </a:solidFill>
              <a:round/>
            </a:ln>
            <a:effectLst/>
          </c:spPr>
          <c:marker>
            <c:symbol val="none"/>
          </c:marker>
          <c:dLbls>
            <c:dLbl>
              <c:idx val="0"/>
              <c:layout>
                <c:manualLayout>
                  <c:x val="-3.0537265006202883E-2"/>
                  <c:y val="4.7761194029850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23-49B7-8455-49326D493334}"/>
                </c:ext>
              </c:extLst>
            </c:dLbl>
            <c:dLbl>
              <c:idx val="5"/>
              <c:layout>
                <c:manualLayout>
                  <c:x val="-1.145147437732622E-2"/>
                  <c:y val="7.56218905472636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0C3-4A6D-9CCB-88B0FD69411A}"/>
                </c:ext>
              </c:extLst>
            </c:dLbl>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23-49B7-8455-49326D493334}"/>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2"/>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'Bijlage 5 - Herkomst 1'!$N$2:$X$2</c:f>
              <c:numCache>
                <c:formatCode>0\ </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'Bijlage 5 - Herkomst 1'!$N$7:$X$7</c:f>
              <c:numCache>
                <c:formatCode>0.0\ </c:formatCode>
                <c:ptCount val="11"/>
                <c:pt idx="0">
                  <c:v>43.365051467558054</c:v>
                </c:pt>
                <c:pt idx="1">
                  <c:v>44.724076464016157</c:v>
                </c:pt>
                <c:pt idx="2">
                  <c:v>46.168799998361933</c:v>
                </c:pt>
                <c:pt idx="3">
                  <c:v>46.943189209555555</c:v>
                </c:pt>
                <c:pt idx="4">
                  <c:v>48.383801254910267</c:v>
                </c:pt>
                <c:pt idx="5">
                  <c:v>47.469166386401781</c:v>
                </c:pt>
                <c:pt idx="6">
                  <c:v>48.447347355834154</c:v>
                </c:pt>
                <c:pt idx="7">
                  <c:v>48.264701145778766</c:v>
                </c:pt>
                <c:pt idx="8">
                  <c:v>47.734189194730362</c:v>
                </c:pt>
                <c:pt idx="9">
                  <c:v>51.495323432026829</c:v>
                </c:pt>
                <c:pt idx="10">
                  <c:v>55.373879573938481</c:v>
                </c:pt>
              </c:numCache>
            </c:numRef>
          </c:val>
          <c:smooth val="0"/>
          <c:extLst>
            <c:ext xmlns:c16="http://schemas.microsoft.com/office/drawing/2014/chart" uri="{C3380CC4-5D6E-409C-BE32-E72D297353CC}">
              <c16:uniqueId val="{00000002-4823-49B7-8455-49326D493334}"/>
            </c:ext>
          </c:extLst>
        </c:ser>
        <c:dLbls>
          <c:showLegendKey val="0"/>
          <c:showVal val="0"/>
          <c:showCatName val="0"/>
          <c:showSerName val="0"/>
          <c:showPercent val="0"/>
          <c:showBubbleSize val="0"/>
        </c:dLbls>
        <c:smooth val="0"/>
        <c:axId val="283264128"/>
        <c:axId val="283265792"/>
      </c:lineChart>
      <c:catAx>
        <c:axId val="283264128"/>
        <c:scaling>
          <c:orientation val="minMax"/>
        </c:scaling>
        <c:delete val="0"/>
        <c:axPos val="b"/>
        <c:numFmt formatCode="0\ "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83265792"/>
        <c:crosses val="autoZero"/>
        <c:auto val="1"/>
        <c:lblAlgn val="ctr"/>
        <c:lblOffset val="100"/>
        <c:noMultiLvlLbl val="0"/>
      </c:catAx>
      <c:valAx>
        <c:axId val="283265792"/>
        <c:scaling>
          <c:orientation val="minMax"/>
          <c:min val="0"/>
        </c:scaling>
        <c:delete val="0"/>
        <c:axPos val="l"/>
        <c:numFmt formatCode="0.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832641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fr-BE" sz="1000" b="0" i="0" u="none" strike="noStrike" kern="1200" spc="0" baseline="0">
                <a:solidFill>
                  <a:srgbClr val="4A4A49">
                    <a:lumMod val="65000"/>
                    <a:lumOff val="35000"/>
                  </a:srgbClr>
                </a:solidFill>
              </a:rPr>
              <a:t>Grafiek 7: Werkloosheidsgraad (ILO) volgens herkomst in het Brussels Hoodstedelijk Gewest</a:t>
            </a: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strRef>
              <c:f>'Bijlage 5 - Herkomst 1'!$M$34</c:f>
              <c:strCache>
                <c:ptCount val="1"/>
                <c:pt idx="0">
                  <c:v>Belg</c:v>
                </c:pt>
              </c:strCache>
            </c:strRef>
          </c:tx>
          <c:spPr>
            <a:ln w="28575" cap="rnd">
              <a:solidFill>
                <a:schemeClr val="accent1"/>
              </a:solidFill>
              <a:round/>
            </a:ln>
            <a:effectLst/>
          </c:spPr>
          <c:marker>
            <c:symbol val="none"/>
          </c:marker>
          <c:dLbls>
            <c:dLbl>
              <c:idx val="0"/>
              <c:layout>
                <c:manualLayout>
                  <c:x val="-9.6702446571898266E-3"/>
                  <c:y val="-3.31778069208383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D55-4A3B-93EA-76FE727AE4F8}"/>
                </c:ext>
              </c:extLst>
            </c:dLbl>
            <c:dLbl>
              <c:idx val="5"/>
              <c:layout>
                <c:manualLayout>
                  <c:x val="-2.3208587177255727E-2"/>
                  <c:y val="4.56194845161526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9F2-407D-BD4B-B827A492F639}"/>
                </c:ext>
              </c:extLst>
            </c:dLbl>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D55-4A3B-93EA-76FE727AE4F8}"/>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2"/>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'Bijlage 5 - Herkomst 1'!$N$31:$X$31</c:f>
              <c:numCache>
                <c:formatCode>0\ </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'Bijlage 5 - Herkomst 1'!$N$34:$X$34</c:f>
              <c:numCache>
                <c:formatCode>0.0\ </c:formatCode>
                <c:ptCount val="11"/>
                <c:pt idx="0">
                  <c:v>9.8813479708719143</c:v>
                </c:pt>
                <c:pt idx="1">
                  <c:v>8.8675371526968565</c:v>
                </c:pt>
                <c:pt idx="2">
                  <c:v>8.6568086430211348</c:v>
                </c:pt>
                <c:pt idx="3">
                  <c:v>8.2366307063384721</c:v>
                </c:pt>
                <c:pt idx="4">
                  <c:v>8.5488962397740558</c:v>
                </c:pt>
                <c:pt idx="5">
                  <c:v>6.7755867721306968</c:v>
                </c:pt>
                <c:pt idx="6">
                  <c:v>6.8724829229514564</c:v>
                </c:pt>
                <c:pt idx="7">
                  <c:v>6.9384382396177378</c:v>
                </c:pt>
                <c:pt idx="8">
                  <c:v>6.3903012985345207</c:v>
                </c:pt>
                <c:pt idx="9">
                  <c:v>6.5379891244116788</c:v>
                </c:pt>
                <c:pt idx="10">
                  <c:v>6.1258090635767193</c:v>
                </c:pt>
              </c:numCache>
            </c:numRef>
          </c:val>
          <c:smooth val="0"/>
          <c:extLst>
            <c:ext xmlns:c16="http://schemas.microsoft.com/office/drawing/2014/chart" uri="{C3380CC4-5D6E-409C-BE32-E72D297353CC}">
              <c16:uniqueId val="{00000000-1D55-4A3B-93EA-76FE727AE4F8}"/>
            </c:ext>
          </c:extLst>
        </c:ser>
        <c:ser>
          <c:idx val="1"/>
          <c:order val="1"/>
          <c:tx>
            <c:strRef>
              <c:f>'Bijlage 5 - Herkomst 1'!$M$35</c:f>
              <c:strCache>
                <c:ptCount val="1"/>
                <c:pt idx="0">
                  <c:v>EU</c:v>
                </c:pt>
              </c:strCache>
            </c:strRef>
          </c:tx>
          <c:spPr>
            <a:ln w="28575" cap="rnd">
              <a:solidFill>
                <a:schemeClr val="accent2"/>
              </a:solidFill>
              <a:round/>
            </a:ln>
            <a:effectLst/>
          </c:spPr>
          <c:marker>
            <c:symbol val="none"/>
          </c:marker>
          <c:dLbls>
            <c:dLbl>
              <c:idx val="0"/>
              <c:layout>
                <c:manualLayout>
                  <c:x val="-1.9340489314379726E-2"/>
                  <c:y val="-4.97667103812574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D55-4A3B-93EA-76FE727AE4F8}"/>
                </c:ext>
              </c:extLst>
            </c:dLbl>
            <c:dLbl>
              <c:idx val="5"/>
              <c:layout>
                <c:manualLayout>
                  <c:x val="-1.5472391451503724E-2"/>
                  <c:y val="-4.9766710381257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9F2-407D-BD4B-B827A492F639}"/>
                </c:ext>
              </c:extLst>
            </c:dLbl>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D55-4A3B-93EA-76FE727AE4F8}"/>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2"/>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'Bijlage 5 - Herkomst 1'!$N$31:$X$31</c:f>
              <c:numCache>
                <c:formatCode>0\ </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'Bijlage 5 - Herkomst 1'!$N$35:$X$35</c:f>
              <c:numCache>
                <c:formatCode>0.0\ </c:formatCode>
                <c:ptCount val="11"/>
                <c:pt idx="0">
                  <c:v>14.29277853075736</c:v>
                </c:pt>
                <c:pt idx="1">
                  <c:v>13.823474342192371</c:v>
                </c:pt>
                <c:pt idx="2">
                  <c:v>11.849503432931204</c:v>
                </c:pt>
                <c:pt idx="3">
                  <c:v>12.212875444624395</c:v>
                </c:pt>
                <c:pt idx="4">
                  <c:v>10.924562968412381</c:v>
                </c:pt>
                <c:pt idx="5">
                  <c:v>9.4068237931804575</c:v>
                </c:pt>
                <c:pt idx="6">
                  <c:v>7.9022785457340454</c:v>
                </c:pt>
                <c:pt idx="7">
                  <c:v>8.4091489531101953</c:v>
                </c:pt>
                <c:pt idx="8">
                  <c:v>7.8877403205464605</c:v>
                </c:pt>
                <c:pt idx="9">
                  <c:v>7.0640149588383245</c:v>
                </c:pt>
                <c:pt idx="10">
                  <c:v>8.3121713431612019</c:v>
                </c:pt>
              </c:numCache>
            </c:numRef>
          </c:val>
          <c:smooth val="0"/>
          <c:extLst>
            <c:ext xmlns:c16="http://schemas.microsoft.com/office/drawing/2014/chart" uri="{C3380CC4-5D6E-409C-BE32-E72D297353CC}">
              <c16:uniqueId val="{00000001-1D55-4A3B-93EA-76FE727AE4F8}"/>
            </c:ext>
          </c:extLst>
        </c:ser>
        <c:ser>
          <c:idx val="2"/>
          <c:order val="2"/>
          <c:tx>
            <c:strRef>
              <c:f>'Bijlage 5 - Herkomst 1'!$M$36</c:f>
              <c:strCache>
                <c:ptCount val="1"/>
                <c:pt idx="0">
                  <c:v>Niet-EU</c:v>
                </c:pt>
              </c:strCache>
            </c:strRef>
          </c:tx>
          <c:spPr>
            <a:ln w="28575" cap="rnd">
              <a:solidFill>
                <a:schemeClr val="accent3"/>
              </a:solidFill>
              <a:round/>
            </a:ln>
            <a:effectLst/>
          </c:spPr>
          <c:marker>
            <c:symbol val="none"/>
          </c:marker>
          <c:dLbls>
            <c:dLbl>
              <c:idx val="0"/>
              <c:layout>
                <c:manualLayout>
                  <c:x val="-3.2878831834445413E-2"/>
                  <c:y val="-1.24416775953143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D55-4A3B-93EA-76FE727AE4F8}"/>
                </c:ext>
              </c:extLst>
            </c:dLbl>
            <c:dLbl>
              <c:idx val="5"/>
              <c:layout>
                <c:manualLayout>
                  <c:x val="-5.8021467943140384E-3"/>
                  <c:y val="-3.73250327859430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9F2-407D-BD4B-B827A492F639}"/>
                </c:ext>
              </c:extLst>
            </c:dLbl>
            <c:dLbl>
              <c:idx val="10"/>
              <c:layout>
                <c:manualLayout>
                  <c:x val="0"/>
                  <c:y val="-4.14722586510478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D55-4A3B-93EA-76FE727AE4F8}"/>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2"/>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'Bijlage 5 - Herkomst 1'!$N$31:$X$31</c:f>
              <c:numCache>
                <c:formatCode>0\ </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'Bijlage 5 - Herkomst 1'!$N$36:$X$36</c:f>
              <c:numCache>
                <c:formatCode>0.0\ </c:formatCode>
                <c:ptCount val="11"/>
                <c:pt idx="0">
                  <c:v>30.7088098385059</c:v>
                </c:pt>
                <c:pt idx="1">
                  <c:v>30.239884954264824</c:v>
                </c:pt>
                <c:pt idx="2">
                  <c:v>27.717015889450263</c:v>
                </c:pt>
                <c:pt idx="3">
                  <c:v>26.85024441635105</c:v>
                </c:pt>
                <c:pt idx="4">
                  <c:v>23.154958635020055</c:v>
                </c:pt>
                <c:pt idx="5">
                  <c:v>21.975625656098998</c:v>
                </c:pt>
                <c:pt idx="6">
                  <c:v>20.998748479575234</c:v>
                </c:pt>
                <c:pt idx="7">
                  <c:v>19.897374047477527</c:v>
                </c:pt>
                <c:pt idx="8">
                  <c:v>21.248149737874972</c:v>
                </c:pt>
                <c:pt idx="9">
                  <c:v>19.339804028788045</c:v>
                </c:pt>
                <c:pt idx="10">
                  <c:v>15.873446489825305</c:v>
                </c:pt>
              </c:numCache>
            </c:numRef>
          </c:val>
          <c:smooth val="0"/>
          <c:extLst>
            <c:ext xmlns:c16="http://schemas.microsoft.com/office/drawing/2014/chart" uri="{C3380CC4-5D6E-409C-BE32-E72D297353CC}">
              <c16:uniqueId val="{00000002-1D55-4A3B-93EA-76FE727AE4F8}"/>
            </c:ext>
          </c:extLst>
        </c:ser>
        <c:dLbls>
          <c:showLegendKey val="0"/>
          <c:showVal val="0"/>
          <c:showCatName val="0"/>
          <c:showSerName val="0"/>
          <c:showPercent val="0"/>
          <c:showBubbleSize val="0"/>
        </c:dLbls>
        <c:smooth val="0"/>
        <c:axId val="299806560"/>
        <c:axId val="299804896"/>
      </c:lineChart>
      <c:catAx>
        <c:axId val="299806560"/>
        <c:scaling>
          <c:orientation val="minMax"/>
        </c:scaling>
        <c:delete val="0"/>
        <c:axPos val="b"/>
        <c:numFmt formatCode="0\ "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99804896"/>
        <c:crosses val="autoZero"/>
        <c:auto val="1"/>
        <c:lblAlgn val="ctr"/>
        <c:lblOffset val="100"/>
        <c:noMultiLvlLbl val="0"/>
      </c:catAx>
      <c:valAx>
        <c:axId val="299804896"/>
        <c:scaling>
          <c:orientation val="minMax"/>
        </c:scaling>
        <c:delete val="0"/>
        <c:axPos val="l"/>
        <c:numFmt formatCode="0.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998065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chart" Target="../charts/chart19.xml"/><Relationship Id="rId5" Type="http://schemas.openxmlformats.org/officeDocument/2006/relationships/chart" Target="../charts/chart18.xml"/><Relationship Id="rId4" Type="http://schemas.openxmlformats.org/officeDocument/2006/relationships/chart" Target="../charts/chart1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472440</xdr:colOff>
      <xdr:row>62</xdr:row>
      <xdr:rowOff>110490</xdr:rowOff>
    </xdr:from>
    <xdr:to>
      <xdr:col>3</xdr:col>
      <xdr:colOff>340577</xdr:colOff>
      <xdr:row>72</xdr:row>
      <xdr:rowOff>0</xdr:rowOff>
    </xdr:to>
    <xdr:pic>
      <xdr:nvPicPr>
        <xdr:cNvPr id="2" name="Image 1">
          <a:extLst>
            <a:ext uri="{FF2B5EF4-FFF2-40B4-BE49-F238E27FC236}">
              <a16:creationId xmlns:a16="http://schemas.microsoft.com/office/drawing/2014/main" id="{6C2E195E-D0D6-4C90-9926-36E40C7D6F2B}"/>
            </a:ext>
          </a:extLst>
        </xdr:cNvPr>
        <xdr:cNvPicPr>
          <a:picLocks noChangeAspect="1"/>
        </xdr:cNvPicPr>
      </xdr:nvPicPr>
      <xdr:blipFill rotWithShape="1">
        <a:blip xmlns:r="http://schemas.openxmlformats.org/officeDocument/2006/relationships" r:embed="rId1"/>
        <a:srcRect t="14114" b="14505"/>
        <a:stretch/>
      </xdr:blipFill>
      <xdr:spPr>
        <a:xfrm>
          <a:off x="472440" y="10302240"/>
          <a:ext cx="3468587" cy="159258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179068</xdr:colOff>
      <xdr:row>2</xdr:row>
      <xdr:rowOff>145731</xdr:rowOff>
    </xdr:from>
    <xdr:to>
      <xdr:col>20</xdr:col>
      <xdr:colOff>130967</xdr:colOff>
      <xdr:row>24</xdr:row>
      <xdr:rowOff>26670</xdr:rowOff>
    </xdr:to>
    <xdr:graphicFrame macro="">
      <xdr:nvGraphicFramePr>
        <xdr:cNvPr id="2" name="Graphique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35719</xdr:colOff>
      <xdr:row>28</xdr:row>
      <xdr:rowOff>101917</xdr:rowOff>
    </xdr:from>
    <xdr:to>
      <xdr:col>20</xdr:col>
      <xdr:colOff>41434</xdr:colOff>
      <xdr:row>50</xdr:row>
      <xdr:rowOff>53340</xdr:rowOff>
    </xdr:to>
    <xdr:graphicFrame macro="">
      <xdr:nvGraphicFramePr>
        <xdr:cNvPr id="3" name="Graphique 2">
          <a:extLst>
            <a:ext uri="{FF2B5EF4-FFF2-40B4-BE49-F238E27FC236}">
              <a16:creationId xmlns:a16="http://schemas.microsoft.com/office/drawing/2014/main" id="{2E727C72-22A4-4CBE-A9EB-D5858282E9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0.00913</cdr:x>
      <cdr:y>0.94768</cdr:y>
    </cdr:from>
    <cdr:to>
      <cdr:x>0.46241</cdr:x>
      <cdr:y>1</cdr:y>
    </cdr:to>
    <cdr:sp macro="" textlink="">
      <cdr:nvSpPr>
        <cdr:cNvPr id="5" name="ZoneTexte 1"/>
        <cdr:cNvSpPr txBox="1"/>
      </cdr:nvSpPr>
      <cdr:spPr>
        <a:xfrm xmlns:a="http://schemas.openxmlformats.org/drawingml/2006/main">
          <a:off x="69850" y="4283162"/>
          <a:ext cx="3466932" cy="23645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BE" sz="900" i="1">
              <a:effectLst/>
              <a:latin typeface="+mn-lt"/>
              <a:ea typeface="+mn-ea"/>
              <a:cs typeface="+mn-cs"/>
            </a:rPr>
            <a:t>Bronnen : Statbel (EAK), Berekeningen view.brussels</a:t>
          </a:r>
          <a:endParaRPr lang="fr-BE" sz="900" i="1">
            <a:effectLst/>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0.00913</cdr:x>
      <cdr:y>0.94768</cdr:y>
    </cdr:from>
    <cdr:to>
      <cdr:x>0.46241</cdr:x>
      <cdr:y>1</cdr:y>
    </cdr:to>
    <cdr:sp macro="" textlink="">
      <cdr:nvSpPr>
        <cdr:cNvPr id="5" name="ZoneTexte 1"/>
        <cdr:cNvSpPr txBox="1"/>
      </cdr:nvSpPr>
      <cdr:spPr>
        <a:xfrm xmlns:a="http://schemas.openxmlformats.org/drawingml/2006/main">
          <a:off x="69850" y="4283162"/>
          <a:ext cx="3466932" cy="23645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BE" sz="1100" i="1">
              <a:effectLst/>
              <a:latin typeface="+mn-lt"/>
              <a:ea typeface="+mn-ea"/>
              <a:cs typeface="+mn-cs"/>
            </a:rPr>
            <a:t>Bronnen : Statbel (EAK), Berekeningen view.brussels</a:t>
          </a:r>
          <a:endParaRPr lang="fr-BE" sz="900">
            <a:effectLst/>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0</xdr:colOff>
      <xdr:row>4</xdr:row>
      <xdr:rowOff>24765</xdr:rowOff>
    </xdr:from>
    <xdr:to>
      <xdr:col>10</xdr:col>
      <xdr:colOff>161925</xdr:colOff>
      <xdr:row>22</xdr:row>
      <xdr:rowOff>91440</xdr:rowOff>
    </xdr:to>
    <xdr:graphicFrame macro="">
      <xdr:nvGraphicFramePr>
        <xdr:cNvPr id="2" name="Graphique 1">
          <a:extLst>
            <a:ext uri="{FF2B5EF4-FFF2-40B4-BE49-F238E27FC236}">
              <a16:creationId xmlns:a16="http://schemas.microsoft.com/office/drawing/2014/main" id="{6AF0EF4B-9063-4452-B2C8-7F54FA925A8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31</xdr:row>
      <xdr:rowOff>12381</xdr:rowOff>
    </xdr:from>
    <xdr:to>
      <xdr:col>10</xdr:col>
      <xdr:colOff>236220</xdr:colOff>
      <xdr:row>50</xdr:row>
      <xdr:rowOff>102869</xdr:rowOff>
    </xdr:to>
    <xdr:graphicFrame macro="">
      <xdr:nvGraphicFramePr>
        <xdr:cNvPr id="3" name="Graphique 2">
          <a:extLst>
            <a:ext uri="{FF2B5EF4-FFF2-40B4-BE49-F238E27FC236}">
              <a16:creationId xmlns:a16="http://schemas.microsoft.com/office/drawing/2014/main" id="{FB34AB06-3EB7-46F6-815F-37B0989DD67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0.0163</cdr:x>
      <cdr:y>0.92237</cdr:y>
    </cdr:from>
    <cdr:to>
      <cdr:x>0.357</cdr:x>
      <cdr:y>1</cdr:y>
    </cdr:to>
    <cdr:sp macro="" textlink="">
      <cdr:nvSpPr>
        <cdr:cNvPr id="2" name="ZoneTexte 1">
          <a:extLst xmlns:a="http://schemas.openxmlformats.org/drawingml/2006/main">
            <a:ext uri="{FF2B5EF4-FFF2-40B4-BE49-F238E27FC236}">
              <a16:creationId xmlns:a16="http://schemas.microsoft.com/office/drawing/2014/main" id="{2FD4E500-49CB-4491-ABAE-C4C2E01B8894}"/>
            </a:ext>
          </a:extLst>
        </cdr:cNvPr>
        <cdr:cNvSpPr txBox="1"/>
      </cdr:nvSpPr>
      <cdr:spPr>
        <a:xfrm xmlns:a="http://schemas.openxmlformats.org/drawingml/2006/main">
          <a:off x="108454" y="2943152"/>
          <a:ext cx="2267081" cy="24772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BE" sz="900" i="1">
              <a:effectLst/>
              <a:latin typeface="+mn-lt"/>
              <a:ea typeface="+mn-ea"/>
              <a:cs typeface="+mn-cs"/>
            </a:rPr>
            <a:t>Bronnen: Statbel</a:t>
          </a:r>
          <a:r>
            <a:rPr lang="fr-BE" sz="900" i="1" baseline="0">
              <a:effectLst/>
              <a:latin typeface="+mn-lt"/>
              <a:ea typeface="+mn-ea"/>
              <a:cs typeface="+mn-cs"/>
            </a:rPr>
            <a:t> (</a:t>
          </a:r>
          <a:r>
            <a:rPr lang="fr-BE" sz="900" i="1">
              <a:effectLst/>
              <a:latin typeface="+mn-lt"/>
              <a:ea typeface="+mn-ea"/>
              <a:cs typeface="+mn-cs"/>
            </a:rPr>
            <a:t>EAK),</a:t>
          </a:r>
          <a:r>
            <a:rPr lang="fr-BE" sz="900" i="1" baseline="0">
              <a:effectLst/>
              <a:latin typeface="+mn-lt"/>
              <a:ea typeface="+mn-ea"/>
              <a:cs typeface="+mn-cs"/>
            </a:rPr>
            <a:t> </a:t>
          </a:r>
          <a:r>
            <a:rPr lang="fr-BE" sz="900" i="1">
              <a:effectLst/>
              <a:latin typeface="+mn-lt"/>
              <a:ea typeface="+mn-ea"/>
              <a:cs typeface="+mn-cs"/>
            </a:rPr>
            <a:t>Berekeningen</a:t>
          </a:r>
          <a:r>
            <a:rPr lang="fr-BE" sz="900" i="1" baseline="0">
              <a:effectLst/>
              <a:latin typeface="+mn-lt"/>
              <a:ea typeface="+mn-ea"/>
              <a:cs typeface="+mn-cs"/>
            </a:rPr>
            <a:t> </a:t>
          </a:r>
          <a:r>
            <a:rPr lang="fr-BE" sz="900" i="1">
              <a:effectLst/>
              <a:latin typeface="+mn-lt"/>
              <a:ea typeface="+mn-ea"/>
              <a:cs typeface="+mn-cs"/>
            </a:rPr>
            <a:t>view</a:t>
          </a:r>
          <a:r>
            <a:rPr lang="fr-BE" sz="900" i="1" baseline="0">
              <a:effectLst/>
              <a:latin typeface="+mn-lt"/>
              <a:ea typeface="+mn-ea"/>
              <a:cs typeface="+mn-cs"/>
            </a:rPr>
            <a:t>.</a:t>
          </a:r>
          <a:r>
            <a:rPr lang="fr-BE" sz="900" i="1">
              <a:effectLst/>
              <a:latin typeface="+mn-lt"/>
              <a:ea typeface="+mn-ea"/>
              <a:cs typeface="+mn-cs"/>
            </a:rPr>
            <a:t>brussels</a:t>
          </a:r>
          <a:endParaRPr lang="fr-BE" sz="900">
            <a:effectLst/>
          </a:endParaRPr>
        </a:p>
      </cdr:txBody>
    </cdr:sp>
  </cdr:relSizeAnchor>
</c:userShapes>
</file>

<file path=xl/drawings/drawing15.xml><?xml version="1.0" encoding="utf-8"?>
<c:userShapes xmlns:c="http://schemas.openxmlformats.org/drawingml/2006/chart">
  <cdr:relSizeAnchor xmlns:cdr="http://schemas.openxmlformats.org/drawingml/2006/chartDrawing">
    <cdr:from>
      <cdr:x>0.01308</cdr:x>
      <cdr:y>0.91155</cdr:y>
    </cdr:from>
    <cdr:to>
      <cdr:x>0.38685</cdr:x>
      <cdr:y>0.99264</cdr:y>
    </cdr:to>
    <cdr:sp macro="" textlink="">
      <cdr:nvSpPr>
        <cdr:cNvPr id="2" name="ZoneTexte 1">
          <a:extLst xmlns:a="http://schemas.openxmlformats.org/drawingml/2006/main">
            <a:ext uri="{FF2B5EF4-FFF2-40B4-BE49-F238E27FC236}">
              <a16:creationId xmlns:a16="http://schemas.microsoft.com/office/drawing/2014/main" id="{686A5836-F324-45ED-A016-597FA56978DD}"/>
            </a:ext>
          </a:extLst>
        </cdr:cNvPr>
        <cdr:cNvSpPr txBox="1"/>
      </cdr:nvSpPr>
      <cdr:spPr>
        <a:xfrm xmlns:a="http://schemas.openxmlformats.org/drawingml/2006/main">
          <a:off x="79391" y="2784475"/>
          <a:ext cx="2267793" cy="24772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BE" sz="900" i="1">
              <a:effectLst/>
              <a:latin typeface="+mn-lt"/>
              <a:ea typeface="+mn-ea"/>
              <a:cs typeface="+mn-cs"/>
            </a:rPr>
            <a:t>Bronnen: Statbel</a:t>
          </a:r>
          <a:r>
            <a:rPr lang="fr-BE" sz="900" i="1" baseline="0">
              <a:effectLst/>
              <a:latin typeface="+mn-lt"/>
              <a:ea typeface="+mn-ea"/>
              <a:cs typeface="+mn-cs"/>
            </a:rPr>
            <a:t> (</a:t>
          </a:r>
          <a:r>
            <a:rPr lang="fr-BE" sz="900" i="1">
              <a:effectLst/>
              <a:latin typeface="+mn-lt"/>
              <a:ea typeface="+mn-ea"/>
              <a:cs typeface="+mn-cs"/>
            </a:rPr>
            <a:t>EAK),</a:t>
          </a:r>
          <a:r>
            <a:rPr lang="fr-BE" sz="900" i="1" baseline="0">
              <a:effectLst/>
              <a:latin typeface="+mn-lt"/>
              <a:ea typeface="+mn-ea"/>
              <a:cs typeface="+mn-cs"/>
            </a:rPr>
            <a:t> </a:t>
          </a:r>
          <a:r>
            <a:rPr lang="fr-BE" sz="900" i="1">
              <a:effectLst/>
              <a:latin typeface="+mn-lt"/>
              <a:ea typeface="+mn-ea"/>
              <a:cs typeface="+mn-cs"/>
            </a:rPr>
            <a:t>Berekeningen</a:t>
          </a:r>
          <a:r>
            <a:rPr lang="fr-BE" sz="900" i="1" baseline="0">
              <a:effectLst/>
              <a:latin typeface="+mn-lt"/>
              <a:ea typeface="+mn-ea"/>
              <a:cs typeface="+mn-cs"/>
            </a:rPr>
            <a:t> </a:t>
          </a:r>
          <a:r>
            <a:rPr lang="fr-BE" sz="900" i="1">
              <a:effectLst/>
              <a:latin typeface="+mn-lt"/>
              <a:ea typeface="+mn-ea"/>
              <a:cs typeface="+mn-cs"/>
            </a:rPr>
            <a:t>view</a:t>
          </a:r>
          <a:r>
            <a:rPr lang="fr-BE" sz="900" i="1" baseline="0">
              <a:effectLst/>
              <a:latin typeface="+mn-lt"/>
              <a:ea typeface="+mn-ea"/>
              <a:cs typeface="+mn-cs"/>
            </a:rPr>
            <a:t>.</a:t>
          </a:r>
          <a:r>
            <a:rPr lang="fr-BE" sz="900" i="1">
              <a:effectLst/>
              <a:latin typeface="+mn-lt"/>
              <a:ea typeface="+mn-ea"/>
              <a:cs typeface="+mn-cs"/>
            </a:rPr>
            <a:t>brussels</a:t>
          </a:r>
          <a:endParaRPr lang="fr-BE" sz="900">
            <a:effectLst/>
          </a:endParaRP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26671</xdr:colOff>
      <xdr:row>2</xdr:row>
      <xdr:rowOff>20953</xdr:rowOff>
    </xdr:from>
    <xdr:to>
      <xdr:col>12</xdr:col>
      <xdr:colOff>140971</xdr:colOff>
      <xdr:row>21</xdr:row>
      <xdr:rowOff>161925</xdr:rowOff>
    </xdr:to>
    <xdr:graphicFrame macro="">
      <xdr:nvGraphicFramePr>
        <xdr:cNvPr id="7" name="Graphique 6">
          <a:extLst>
            <a:ext uri="{FF2B5EF4-FFF2-40B4-BE49-F238E27FC236}">
              <a16:creationId xmlns:a16="http://schemas.microsoft.com/office/drawing/2014/main" id="{6BF62D0D-4840-4671-85C8-8E38299A7C3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165734</xdr:colOff>
      <xdr:row>2</xdr:row>
      <xdr:rowOff>64770</xdr:rowOff>
    </xdr:from>
    <xdr:to>
      <xdr:col>24</xdr:col>
      <xdr:colOff>93344</xdr:colOff>
      <xdr:row>22</xdr:row>
      <xdr:rowOff>0</xdr:rowOff>
    </xdr:to>
    <xdr:graphicFrame macro="">
      <xdr:nvGraphicFramePr>
        <xdr:cNvPr id="9" name="Graphique 8">
          <a:extLst>
            <a:ext uri="{FF2B5EF4-FFF2-40B4-BE49-F238E27FC236}">
              <a16:creationId xmlns:a16="http://schemas.microsoft.com/office/drawing/2014/main" id="{28DBE184-1567-40E8-BD91-8B5AEA06CA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21</xdr:row>
      <xdr:rowOff>171450</xdr:rowOff>
    </xdr:from>
    <xdr:to>
      <xdr:col>12</xdr:col>
      <xdr:colOff>165734</xdr:colOff>
      <xdr:row>41</xdr:row>
      <xdr:rowOff>133350</xdr:rowOff>
    </xdr:to>
    <xdr:graphicFrame macro="">
      <xdr:nvGraphicFramePr>
        <xdr:cNvPr id="12" name="Graphique 11">
          <a:extLst>
            <a:ext uri="{FF2B5EF4-FFF2-40B4-BE49-F238E27FC236}">
              <a16:creationId xmlns:a16="http://schemas.microsoft.com/office/drawing/2014/main" id="{B3F1BBEF-E080-416C-89A1-7FCA547281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158115</xdr:colOff>
      <xdr:row>21</xdr:row>
      <xdr:rowOff>182879</xdr:rowOff>
    </xdr:from>
    <xdr:to>
      <xdr:col>24</xdr:col>
      <xdr:colOff>120015</xdr:colOff>
      <xdr:row>41</xdr:row>
      <xdr:rowOff>123824</xdr:rowOff>
    </xdr:to>
    <xdr:graphicFrame macro="">
      <xdr:nvGraphicFramePr>
        <xdr:cNvPr id="13" name="Graphique 12">
          <a:extLst>
            <a:ext uri="{FF2B5EF4-FFF2-40B4-BE49-F238E27FC236}">
              <a16:creationId xmlns:a16="http://schemas.microsoft.com/office/drawing/2014/main" id="{0DB66334-FC22-4EA0-A054-5D52D14506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0.01132</cdr:x>
      <cdr:y>0.88682</cdr:y>
    </cdr:from>
    <cdr:to>
      <cdr:x>0.39633</cdr:x>
      <cdr:y>0.97028</cdr:y>
    </cdr:to>
    <cdr:sp macro="" textlink="">
      <cdr:nvSpPr>
        <cdr:cNvPr id="2" name="ZoneTexte 1">
          <a:extLst xmlns:a="http://schemas.openxmlformats.org/drawingml/2006/main">
            <a:ext uri="{FF2B5EF4-FFF2-40B4-BE49-F238E27FC236}">
              <a16:creationId xmlns:a16="http://schemas.microsoft.com/office/drawing/2014/main" id="{9CCE1007-1766-40FA-A5F3-58D0D536BA22}"/>
            </a:ext>
          </a:extLst>
        </cdr:cNvPr>
        <cdr:cNvSpPr txBox="1"/>
      </cdr:nvSpPr>
      <cdr:spPr>
        <a:xfrm xmlns:a="http://schemas.openxmlformats.org/drawingml/2006/main">
          <a:off x="66675" y="2632075"/>
          <a:ext cx="2267074" cy="24770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BE" sz="900" i="1">
              <a:effectLst/>
              <a:latin typeface="+mn-lt"/>
              <a:ea typeface="+mn-ea"/>
              <a:cs typeface="+mn-cs"/>
            </a:rPr>
            <a:t>Bronnen: Statbel</a:t>
          </a:r>
          <a:r>
            <a:rPr lang="fr-BE" sz="900" i="1" baseline="0">
              <a:effectLst/>
              <a:latin typeface="+mn-lt"/>
              <a:ea typeface="+mn-ea"/>
              <a:cs typeface="+mn-cs"/>
            </a:rPr>
            <a:t> (</a:t>
          </a:r>
          <a:r>
            <a:rPr lang="fr-BE" sz="900" i="1">
              <a:effectLst/>
              <a:latin typeface="+mn-lt"/>
              <a:ea typeface="+mn-ea"/>
              <a:cs typeface="+mn-cs"/>
            </a:rPr>
            <a:t>EAK),</a:t>
          </a:r>
          <a:r>
            <a:rPr lang="fr-BE" sz="900" i="1" baseline="0">
              <a:effectLst/>
              <a:latin typeface="+mn-lt"/>
              <a:ea typeface="+mn-ea"/>
              <a:cs typeface="+mn-cs"/>
            </a:rPr>
            <a:t> </a:t>
          </a:r>
          <a:r>
            <a:rPr lang="fr-BE" sz="900" i="1">
              <a:effectLst/>
              <a:latin typeface="+mn-lt"/>
              <a:ea typeface="+mn-ea"/>
              <a:cs typeface="+mn-cs"/>
            </a:rPr>
            <a:t>Berekeningen</a:t>
          </a:r>
          <a:r>
            <a:rPr lang="fr-BE" sz="900" i="1" baseline="0">
              <a:effectLst/>
              <a:latin typeface="+mn-lt"/>
              <a:ea typeface="+mn-ea"/>
              <a:cs typeface="+mn-cs"/>
            </a:rPr>
            <a:t> </a:t>
          </a:r>
          <a:r>
            <a:rPr lang="fr-BE" sz="900" i="1">
              <a:effectLst/>
              <a:latin typeface="+mn-lt"/>
              <a:ea typeface="+mn-ea"/>
              <a:cs typeface="+mn-cs"/>
            </a:rPr>
            <a:t>view</a:t>
          </a:r>
          <a:r>
            <a:rPr lang="fr-BE" sz="900" i="1" baseline="0">
              <a:effectLst/>
              <a:latin typeface="+mn-lt"/>
              <a:ea typeface="+mn-ea"/>
              <a:cs typeface="+mn-cs"/>
            </a:rPr>
            <a:t>.</a:t>
          </a:r>
          <a:r>
            <a:rPr lang="fr-BE" sz="900" i="1">
              <a:effectLst/>
              <a:latin typeface="+mn-lt"/>
              <a:ea typeface="+mn-ea"/>
              <a:cs typeface="+mn-cs"/>
            </a:rPr>
            <a:t>brussels</a:t>
          </a:r>
          <a:endParaRPr lang="fr-BE" sz="900">
            <a:effectLst/>
          </a:endParaRPr>
        </a:p>
      </cdr:txBody>
    </cdr:sp>
  </cdr:relSizeAnchor>
</c:userShapes>
</file>

<file path=xl/drawings/drawing18.xml><?xml version="1.0" encoding="utf-8"?>
<c:userShapes xmlns:c="http://schemas.openxmlformats.org/drawingml/2006/chart">
  <cdr:relSizeAnchor xmlns:cdr="http://schemas.openxmlformats.org/drawingml/2006/chartDrawing">
    <cdr:from>
      <cdr:x>0.01132</cdr:x>
      <cdr:y>0.88682</cdr:y>
    </cdr:from>
    <cdr:to>
      <cdr:x>0.39633</cdr:x>
      <cdr:y>0.97028</cdr:y>
    </cdr:to>
    <cdr:sp macro="" textlink="">
      <cdr:nvSpPr>
        <cdr:cNvPr id="2" name="ZoneTexte 1">
          <a:extLst xmlns:a="http://schemas.openxmlformats.org/drawingml/2006/main">
            <a:ext uri="{FF2B5EF4-FFF2-40B4-BE49-F238E27FC236}">
              <a16:creationId xmlns:a16="http://schemas.microsoft.com/office/drawing/2014/main" id="{9CCE1007-1766-40FA-A5F3-58D0D536BA22}"/>
            </a:ext>
          </a:extLst>
        </cdr:cNvPr>
        <cdr:cNvSpPr txBox="1"/>
      </cdr:nvSpPr>
      <cdr:spPr>
        <a:xfrm xmlns:a="http://schemas.openxmlformats.org/drawingml/2006/main">
          <a:off x="66675" y="2632075"/>
          <a:ext cx="2267074" cy="24770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BE" sz="900" i="1">
              <a:effectLst/>
              <a:latin typeface="+mn-lt"/>
              <a:ea typeface="+mn-ea"/>
              <a:cs typeface="+mn-cs"/>
            </a:rPr>
            <a:t>Bronnen: Statbel</a:t>
          </a:r>
          <a:r>
            <a:rPr lang="fr-BE" sz="900" i="1" baseline="0">
              <a:effectLst/>
              <a:latin typeface="+mn-lt"/>
              <a:ea typeface="+mn-ea"/>
              <a:cs typeface="+mn-cs"/>
            </a:rPr>
            <a:t> (</a:t>
          </a:r>
          <a:r>
            <a:rPr lang="fr-BE" sz="900" i="1">
              <a:effectLst/>
              <a:latin typeface="+mn-lt"/>
              <a:ea typeface="+mn-ea"/>
              <a:cs typeface="+mn-cs"/>
            </a:rPr>
            <a:t>EAK),</a:t>
          </a:r>
          <a:r>
            <a:rPr lang="fr-BE" sz="900" i="1" baseline="0">
              <a:effectLst/>
              <a:latin typeface="+mn-lt"/>
              <a:ea typeface="+mn-ea"/>
              <a:cs typeface="+mn-cs"/>
            </a:rPr>
            <a:t> </a:t>
          </a:r>
          <a:r>
            <a:rPr lang="fr-BE" sz="900" i="1">
              <a:effectLst/>
              <a:latin typeface="+mn-lt"/>
              <a:ea typeface="+mn-ea"/>
              <a:cs typeface="+mn-cs"/>
            </a:rPr>
            <a:t>Berekeningen</a:t>
          </a:r>
          <a:r>
            <a:rPr lang="fr-BE" sz="900" i="1" baseline="0">
              <a:effectLst/>
              <a:latin typeface="+mn-lt"/>
              <a:ea typeface="+mn-ea"/>
              <a:cs typeface="+mn-cs"/>
            </a:rPr>
            <a:t> </a:t>
          </a:r>
          <a:r>
            <a:rPr lang="fr-BE" sz="900" i="1">
              <a:effectLst/>
              <a:latin typeface="+mn-lt"/>
              <a:ea typeface="+mn-ea"/>
              <a:cs typeface="+mn-cs"/>
            </a:rPr>
            <a:t>view</a:t>
          </a:r>
          <a:r>
            <a:rPr lang="fr-BE" sz="900" i="1" baseline="0">
              <a:effectLst/>
              <a:latin typeface="+mn-lt"/>
              <a:ea typeface="+mn-ea"/>
              <a:cs typeface="+mn-cs"/>
            </a:rPr>
            <a:t>.</a:t>
          </a:r>
          <a:r>
            <a:rPr lang="fr-BE" sz="900" i="1">
              <a:effectLst/>
              <a:latin typeface="+mn-lt"/>
              <a:ea typeface="+mn-ea"/>
              <a:cs typeface="+mn-cs"/>
            </a:rPr>
            <a:t>brussels</a:t>
          </a:r>
          <a:endParaRPr lang="fr-BE" sz="900">
            <a:effectLst/>
          </a:endParaRPr>
        </a:p>
      </cdr:txBody>
    </cdr:sp>
  </cdr:relSizeAnchor>
</c:userShapes>
</file>

<file path=xl/drawings/drawing19.xml><?xml version="1.0" encoding="utf-8"?>
<c:userShapes xmlns:c="http://schemas.openxmlformats.org/drawingml/2006/chart">
  <cdr:relSizeAnchor xmlns:cdr="http://schemas.openxmlformats.org/drawingml/2006/chartDrawing">
    <cdr:from>
      <cdr:x>0.01132</cdr:x>
      <cdr:y>0.88682</cdr:y>
    </cdr:from>
    <cdr:to>
      <cdr:x>0.39633</cdr:x>
      <cdr:y>0.97028</cdr:y>
    </cdr:to>
    <cdr:sp macro="" textlink="">
      <cdr:nvSpPr>
        <cdr:cNvPr id="2" name="ZoneTexte 1">
          <a:extLst xmlns:a="http://schemas.openxmlformats.org/drawingml/2006/main">
            <a:ext uri="{FF2B5EF4-FFF2-40B4-BE49-F238E27FC236}">
              <a16:creationId xmlns:a16="http://schemas.microsoft.com/office/drawing/2014/main" id="{9CCE1007-1766-40FA-A5F3-58D0D536BA22}"/>
            </a:ext>
          </a:extLst>
        </cdr:cNvPr>
        <cdr:cNvSpPr txBox="1"/>
      </cdr:nvSpPr>
      <cdr:spPr>
        <a:xfrm xmlns:a="http://schemas.openxmlformats.org/drawingml/2006/main">
          <a:off x="66675" y="2632075"/>
          <a:ext cx="2267074" cy="24770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BE" sz="900" i="1">
              <a:effectLst/>
              <a:latin typeface="+mn-lt"/>
              <a:ea typeface="+mn-ea"/>
              <a:cs typeface="+mn-cs"/>
            </a:rPr>
            <a:t>Bronnen: Statbel</a:t>
          </a:r>
          <a:r>
            <a:rPr lang="fr-BE" sz="900" i="1" baseline="0">
              <a:effectLst/>
              <a:latin typeface="+mn-lt"/>
              <a:ea typeface="+mn-ea"/>
              <a:cs typeface="+mn-cs"/>
            </a:rPr>
            <a:t> (</a:t>
          </a:r>
          <a:r>
            <a:rPr lang="fr-BE" sz="900" i="1">
              <a:effectLst/>
              <a:latin typeface="+mn-lt"/>
              <a:ea typeface="+mn-ea"/>
              <a:cs typeface="+mn-cs"/>
            </a:rPr>
            <a:t>EAK),</a:t>
          </a:r>
          <a:r>
            <a:rPr lang="fr-BE" sz="900" i="1" baseline="0">
              <a:effectLst/>
              <a:latin typeface="+mn-lt"/>
              <a:ea typeface="+mn-ea"/>
              <a:cs typeface="+mn-cs"/>
            </a:rPr>
            <a:t> </a:t>
          </a:r>
          <a:r>
            <a:rPr lang="fr-BE" sz="900" i="1">
              <a:effectLst/>
              <a:latin typeface="+mn-lt"/>
              <a:ea typeface="+mn-ea"/>
              <a:cs typeface="+mn-cs"/>
            </a:rPr>
            <a:t>Berekeningen</a:t>
          </a:r>
          <a:r>
            <a:rPr lang="fr-BE" sz="900" i="1" baseline="0">
              <a:effectLst/>
              <a:latin typeface="+mn-lt"/>
              <a:ea typeface="+mn-ea"/>
              <a:cs typeface="+mn-cs"/>
            </a:rPr>
            <a:t> </a:t>
          </a:r>
          <a:r>
            <a:rPr lang="fr-BE" sz="900" i="1">
              <a:effectLst/>
              <a:latin typeface="+mn-lt"/>
              <a:ea typeface="+mn-ea"/>
              <a:cs typeface="+mn-cs"/>
            </a:rPr>
            <a:t>view</a:t>
          </a:r>
          <a:r>
            <a:rPr lang="fr-BE" sz="900" i="1" baseline="0">
              <a:effectLst/>
              <a:latin typeface="+mn-lt"/>
              <a:ea typeface="+mn-ea"/>
              <a:cs typeface="+mn-cs"/>
            </a:rPr>
            <a:t>.</a:t>
          </a:r>
          <a:r>
            <a:rPr lang="fr-BE" sz="900" i="1">
              <a:effectLst/>
              <a:latin typeface="+mn-lt"/>
              <a:ea typeface="+mn-ea"/>
              <a:cs typeface="+mn-cs"/>
            </a:rPr>
            <a:t>brussels</a:t>
          </a:r>
          <a:endParaRPr lang="fr-BE" sz="900">
            <a:effectLst/>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104775</xdr:colOff>
      <xdr:row>2</xdr:row>
      <xdr:rowOff>9524</xdr:rowOff>
    </xdr:from>
    <xdr:to>
      <xdr:col>10</xdr:col>
      <xdr:colOff>304800</xdr:colOff>
      <xdr:row>26</xdr:row>
      <xdr:rowOff>142875</xdr:rowOff>
    </xdr:to>
    <xdr:graphicFrame macro="">
      <xdr:nvGraphicFramePr>
        <xdr:cNvPr id="2" name="Graphique 1">
          <a:extLst>
            <a:ext uri="{FF2B5EF4-FFF2-40B4-BE49-F238E27FC236}">
              <a16:creationId xmlns:a16="http://schemas.microsoft.com/office/drawing/2014/main" id="{0E09AE5C-B484-4E11-BEC5-2AE3864482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121443</xdr:colOff>
      <xdr:row>28</xdr:row>
      <xdr:rowOff>4762</xdr:rowOff>
    </xdr:from>
    <xdr:to>
      <xdr:col>10</xdr:col>
      <xdr:colOff>295275</xdr:colOff>
      <xdr:row>52</xdr:row>
      <xdr:rowOff>138113</xdr:rowOff>
    </xdr:to>
    <xdr:graphicFrame macro="">
      <xdr:nvGraphicFramePr>
        <xdr:cNvPr id="3" name="Graphique 2">
          <a:extLst>
            <a:ext uri="{FF2B5EF4-FFF2-40B4-BE49-F238E27FC236}">
              <a16:creationId xmlns:a16="http://schemas.microsoft.com/office/drawing/2014/main" id="{F1DE047C-0BDA-414E-BDC7-54EF8A526D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0.01132</cdr:x>
      <cdr:y>0.88682</cdr:y>
    </cdr:from>
    <cdr:to>
      <cdr:x>0.39633</cdr:x>
      <cdr:y>0.97028</cdr:y>
    </cdr:to>
    <cdr:sp macro="" textlink="">
      <cdr:nvSpPr>
        <cdr:cNvPr id="2" name="ZoneTexte 1">
          <a:extLst xmlns:a="http://schemas.openxmlformats.org/drawingml/2006/main">
            <a:ext uri="{FF2B5EF4-FFF2-40B4-BE49-F238E27FC236}">
              <a16:creationId xmlns:a16="http://schemas.microsoft.com/office/drawing/2014/main" id="{9CCE1007-1766-40FA-A5F3-58D0D536BA22}"/>
            </a:ext>
          </a:extLst>
        </cdr:cNvPr>
        <cdr:cNvSpPr txBox="1"/>
      </cdr:nvSpPr>
      <cdr:spPr>
        <a:xfrm xmlns:a="http://schemas.openxmlformats.org/drawingml/2006/main">
          <a:off x="66675" y="2632075"/>
          <a:ext cx="2267074" cy="24770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BE" sz="900" i="1">
              <a:effectLst/>
              <a:latin typeface="+mn-lt"/>
              <a:ea typeface="+mn-ea"/>
              <a:cs typeface="+mn-cs"/>
            </a:rPr>
            <a:t>Bronnen: Statbel</a:t>
          </a:r>
          <a:r>
            <a:rPr lang="fr-BE" sz="900" i="1" baseline="0">
              <a:effectLst/>
              <a:latin typeface="+mn-lt"/>
              <a:ea typeface="+mn-ea"/>
              <a:cs typeface="+mn-cs"/>
            </a:rPr>
            <a:t> (</a:t>
          </a:r>
          <a:r>
            <a:rPr lang="fr-BE" sz="900" i="1">
              <a:effectLst/>
              <a:latin typeface="+mn-lt"/>
              <a:ea typeface="+mn-ea"/>
              <a:cs typeface="+mn-cs"/>
            </a:rPr>
            <a:t>EAK),</a:t>
          </a:r>
          <a:r>
            <a:rPr lang="fr-BE" sz="900" i="1" baseline="0">
              <a:effectLst/>
              <a:latin typeface="+mn-lt"/>
              <a:ea typeface="+mn-ea"/>
              <a:cs typeface="+mn-cs"/>
            </a:rPr>
            <a:t> </a:t>
          </a:r>
          <a:r>
            <a:rPr lang="fr-BE" sz="900" i="1">
              <a:effectLst/>
              <a:latin typeface="+mn-lt"/>
              <a:ea typeface="+mn-ea"/>
              <a:cs typeface="+mn-cs"/>
            </a:rPr>
            <a:t>Berekeningen</a:t>
          </a:r>
          <a:r>
            <a:rPr lang="fr-BE" sz="900" i="1" baseline="0">
              <a:effectLst/>
              <a:latin typeface="+mn-lt"/>
              <a:ea typeface="+mn-ea"/>
              <a:cs typeface="+mn-cs"/>
            </a:rPr>
            <a:t> </a:t>
          </a:r>
          <a:r>
            <a:rPr lang="fr-BE" sz="900" i="1">
              <a:effectLst/>
              <a:latin typeface="+mn-lt"/>
              <a:ea typeface="+mn-ea"/>
              <a:cs typeface="+mn-cs"/>
            </a:rPr>
            <a:t>view</a:t>
          </a:r>
          <a:r>
            <a:rPr lang="fr-BE" sz="900" i="1" baseline="0">
              <a:effectLst/>
              <a:latin typeface="+mn-lt"/>
              <a:ea typeface="+mn-ea"/>
              <a:cs typeface="+mn-cs"/>
            </a:rPr>
            <a:t>.</a:t>
          </a:r>
          <a:r>
            <a:rPr lang="fr-BE" sz="900" i="1">
              <a:effectLst/>
              <a:latin typeface="+mn-lt"/>
              <a:ea typeface="+mn-ea"/>
              <a:cs typeface="+mn-cs"/>
            </a:rPr>
            <a:t>brussels</a:t>
          </a:r>
          <a:endParaRPr lang="fr-BE" sz="900">
            <a:effectLst/>
          </a:endParaRPr>
        </a:p>
      </cdr:txBody>
    </cdr:sp>
  </cdr:relSizeAnchor>
</c:userShapes>
</file>

<file path=xl/drawings/drawing21.xml><?xml version="1.0" encoding="utf-8"?>
<xdr:wsDr xmlns:xdr="http://schemas.openxmlformats.org/drawingml/2006/spreadsheetDrawing" xmlns:a="http://schemas.openxmlformats.org/drawingml/2006/main">
  <xdr:twoCellAnchor>
    <xdr:from>
      <xdr:col>17</xdr:col>
      <xdr:colOff>49530</xdr:colOff>
      <xdr:row>2</xdr:row>
      <xdr:rowOff>64770</xdr:rowOff>
    </xdr:from>
    <xdr:to>
      <xdr:col>24</xdr:col>
      <xdr:colOff>582930</xdr:colOff>
      <xdr:row>17</xdr:row>
      <xdr:rowOff>64770</xdr:rowOff>
    </xdr:to>
    <xdr:graphicFrame macro="">
      <xdr:nvGraphicFramePr>
        <xdr:cNvPr id="2" name="Graphique 1">
          <a:extLst>
            <a:ext uri="{FF2B5EF4-FFF2-40B4-BE49-F238E27FC236}">
              <a16:creationId xmlns:a16="http://schemas.microsoft.com/office/drawing/2014/main" id="{0B6E9682-C05E-456D-A527-F4CDC30CF64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26670</xdr:colOff>
      <xdr:row>17</xdr:row>
      <xdr:rowOff>148590</xdr:rowOff>
    </xdr:from>
    <xdr:to>
      <xdr:col>24</xdr:col>
      <xdr:colOff>558165</xdr:colOff>
      <xdr:row>32</xdr:row>
      <xdr:rowOff>148590</xdr:rowOff>
    </xdr:to>
    <xdr:graphicFrame macro="">
      <xdr:nvGraphicFramePr>
        <xdr:cNvPr id="5" name="Graphique 4">
          <a:extLst>
            <a:ext uri="{FF2B5EF4-FFF2-40B4-BE49-F238E27FC236}">
              <a16:creationId xmlns:a16="http://schemas.microsoft.com/office/drawing/2014/main" id="{C1D752AF-F7D6-40C7-959E-3510CBADFA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30480</xdr:colOff>
      <xdr:row>33</xdr:row>
      <xdr:rowOff>24765</xdr:rowOff>
    </xdr:from>
    <xdr:to>
      <xdr:col>24</xdr:col>
      <xdr:colOff>560070</xdr:colOff>
      <xdr:row>48</xdr:row>
      <xdr:rowOff>24765</xdr:rowOff>
    </xdr:to>
    <xdr:graphicFrame macro="">
      <xdr:nvGraphicFramePr>
        <xdr:cNvPr id="6" name="Graphique 5">
          <a:extLst>
            <a:ext uri="{FF2B5EF4-FFF2-40B4-BE49-F238E27FC236}">
              <a16:creationId xmlns:a16="http://schemas.microsoft.com/office/drawing/2014/main" id="{31177799-B530-45E7-8D92-09D22F3B3D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xdr:col>
      <xdr:colOff>171450</xdr:colOff>
      <xdr:row>2</xdr:row>
      <xdr:rowOff>91440</xdr:rowOff>
    </xdr:from>
    <xdr:to>
      <xdr:col>33</xdr:col>
      <xdr:colOff>523875</xdr:colOff>
      <xdr:row>17</xdr:row>
      <xdr:rowOff>91440</xdr:rowOff>
    </xdr:to>
    <xdr:graphicFrame macro="">
      <xdr:nvGraphicFramePr>
        <xdr:cNvPr id="7" name="Graphique 6">
          <a:extLst>
            <a:ext uri="{FF2B5EF4-FFF2-40B4-BE49-F238E27FC236}">
              <a16:creationId xmlns:a16="http://schemas.microsoft.com/office/drawing/2014/main" id="{4D55781E-A2AD-4224-A6C4-383EFADB24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25</xdr:col>
      <xdr:colOff>161925</xdr:colOff>
      <xdr:row>17</xdr:row>
      <xdr:rowOff>142875</xdr:rowOff>
    </xdr:from>
    <xdr:to>
      <xdr:col>33</xdr:col>
      <xdr:colOff>514350</xdr:colOff>
      <xdr:row>32</xdr:row>
      <xdr:rowOff>142875</xdr:rowOff>
    </xdr:to>
    <xdr:graphicFrame macro="">
      <xdr:nvGraphicFramePr>
        <xdr:cNvPr id="8" name="Graphique 7">
          <a:extLst>
            <a:ext uri="{FF2B5EF4-FFF2-40B4-BE49-F238E27FC236}">
              <a16:creationId xmlns:a16="http://schemas.microsoft.com/office/drawing/2014/main" id="{5833DDD8-F59B-400B-86EC-200FA99B5B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25</xdr:col>
      <xdr:colOff>782955</xdr:colOff>
      <xdr:row>33</xdr:row>
      <xdr:rowOff>66675</xdr:rowOff>
    </xdr:from>
    <xdr:to>
      <xdr:col>33</xdr:col>
      <xdr:colOff>533400</xdr:colOff>
      <xdr:row>48</xdr:row>
      <xdr:rowOff>66675</xdr:rowOff>
    </xdr:to>
    <xdr:graphicFrame macro="">
      <xdr:nvGraphicFramePr>
        <xdr:cNvPr id="9" name="Graphique 8">
          <a:extLst>
            <a:ext uri="{FF2B5EF4-FFF2-40B4-BE49-F238E27FC236}">
              <a16:creationId xmlns:a16="http://schemas.microsoft.com/office/drawing/2014/main" id="{16B5C022-13ED-4862-92D9-B0A6F3625E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0.01838</cdr:x>
      <cdr:y>0.87963</cdr:y>
    </cdr:from>
    <cdr:to>
      <cdr:x>0.38736</cdr:x>
      <cdr:y>0.97079</cdr:y>
    </cdr:to>
    <cdr:sp macro="" textlink="">
      <cdr:nvSpPr>
        <cdr:cNvPr id="2" name="ZoneTexte 1">
          <a:extLst xmlns:a="http://schemas.openxmlformats.org/drawingml/2006/main">
            <a:ext uri="{FF2B5EF4-FFF2-40B4-BE49-F238E27FC236}">
              <a16:creationId xmlns:a16="http://schemas.microsoft.com/office/drawing/2014/main" id="{B0F963D2-37B7-49CD-A472-4E1F288C1734}"/>
            </a:ext>
          </a:extLst>
        </cdr:cNvPr>
        <cdr:cNvSpPr txBox="1"/>
      </cdr:nvSpPr>
      <cdr:spPr>
        <a:xfrm xmlns:a="http://schemas.openxmlformats.org/drawingml/2006/main">
          <a:off x="111760" y="2413000"/>
          <a:ext cx="2243709" cy="25007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1" fontAlgn="auto" latinLnBrk="0" hangingPunct="1"/>
          <a:r>
            <a:rPr lang="fr-BE" sz="900" i="1">
              <a:effectLst/>
              <a:latin typeface="+mn-lt"/>
              <a:ea typeface="+mn-ea"/>
              <a:cs typeface="+mn-cs"/>
            </a:rPr>
            <a:t>Bronnen: Statbel</a:t>
          </a:r>
          <a:r>
            <a:rPr lang="fr-BE" sz="900" i="1" baseline="0">
              <a:effectLst/>
              <a:latin typeface="+mn-lt"/>
              <a:ea typeface="+mn-ea"/>
              <a:cs typeface="+mn-cs"/>
            </a:rPr>
            <a:t> (</a:t>
          </a:r>
          <a:r>
            <a:rPr lang="fr-BE" sz="900" i="1">
              <a:effectLst/>
              <a:latin typeface="+mn-lt"/>
              <a:ea typeface="+mn-ea"/>
              <a:cs typeface="+mn-cs"/>
            </a:rPr>
            <a:t>EAK),</a:t>
          </a:r>
          <a:r>
            <a:rPr lang="fr-BE" sz="900" i="1" baseline="0">
              <a:effectLst/>
              <a:latin typeface="+mn-lt"/>
              <a:ea typeface="+mn-ea"/>
              <a:cs typeface="+mn-cs"/>
            </a:rPr>
            <a:t> </a:t>
          </a:r>
          <a:r>
            <a:rPr lang="fr-BE" sz="900" i="1">
              <a:effectLst/>
              <a:latin typeface="+mn-lt"/>
              <a:ea typeface="+mn-ea"/>
              <a:cs typeface="+mn-cs"/>
            </a:rPr>
            <a:t>Berekeningen</a:t>
          </a:r>
          <a:r>
            <a:rPr lang="fr-BE" sz="900" i="1" baseline="0">
              <a:effectLst/>
              <a:latin typeface="+mn-lt"/>
              <a:ea typeface="+mn-ea"/>
              <a:cs typeface="+mn-cs"/>
            </a:rPr>
            <a:t> </a:t>
          </a:r>
          <a:r>
            <a:rPr lang="fr-BE" sz="900" i="1">
              <a:effectLst/>
              <a:latin typeface="+mn-lt"/>
              <a:ea typeface="+mn-ea"/>
              <a:cs typeface="+mn-cs"/>
            </a:rPr>
            <a:t>view</a:t>
          </a:r>
          <a:r>
            <a:rPr lang="fr-BE" sz="900" i="1" baseline="0">
              <a:effectLst/>
              <a:latin typeface="+mn-lt"/>
              <a:ea typeface="+mn-ea"/>
              <a:cs typeface="+mn-cs"/>
            </a:rPr>
            <a:t>.</a:t>
          </a:r>
          <a:r>
            <a:rPr lang="fr-BE" sz="900" i="1">
              <a:effectLst/>
              <a:latin typeface="+mn-lt"/>
              <a:ea typeface="+mn-ea"/>
              <a:cs typeface="+mn-cs"/>
            </a:rPr>
            <a:t>brussels</a:t>
          </a:r>
          <a:endParaRPr lang="fr-BE" sz="900">
            <a:effectLst/>
          </a:endParaRPr>
        </a:p>
      </cdr:txBody>
    </cdr:sp>
  </cdr:relSizeAnchor>
</c:userShapes>
</file>

<file path=xl/drawings/drawing23.xml><?xml version="1.0" encoding="utf-8"?>
<c:userShapes xmlns:c="http://schemas.openxmlformats.org/drawingml/2006/chart">
  <cdr:relSizeAnchor xmlns:cdr="http://schemas.openxmlformats.org/drawingml/2006/chartDrawing">
    <cdr:from>
      <cdr:x>0.01838</cdr:x>
      <cdr:y>0.87963</cdr:y>
    </cdr:from>
    <cdr:to>
      <cdr:x>0.38736</cdr:x>
      <cdr:y>0.97079</cdr:y>
    </cdr:to>
    <cdr:sp macro="" textlink="">
      <cdr:nvSpPr>
        <cdr:cNvPr id="2" name="ZoneTexte 1">
          <a:extLst xmlns:a="http://schemas.openxmlformats.org/drawingml/2006/main">
            <a:ext uri="{FF2B5EF4-FFF2-40B4-BE49-F238E27FC236}">
              <a16:creationId xmlns:a16="http://schemas.microsoft.com/office/drawing/2014/main" id="{B0F963D2-37B7-49CD-A472-4E1F288C1734}"/>
            </a:ext>
          </a:extLst>
        </cdr:cNvPr>
        <cdr:cNvSpPr txBox="1"/>
      </cdr:nvSpPr>
      <cdr:spPr>
        <a:xfrm xmlns:a="http://schemas.openxmlformats.org/drawingml/2006/main">
          <a:off x="111760" y="2413000"/>
          <a:ext cx="2243709" cy="25007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1" fontAlgn="auto" latinLnBrk="0" hangingPunct="1"/>
          <a:r>
            <a:rPr lang="fr-BE" sz="900" i="1">
              <a:effectLst/>
              <a:latin typeface="+mn-lt"/>
              <a:ea typeface="+mn-ea"/>
              <a:cs typeface="+mn-cs"/>
            </a:rPr>
            <a:t>Bronnen: Statbel</a:t>
          </a:r>
          <a:r>
            <a:rPr lang="fr-BE" sz="900" i="1" baseline="0">
              <a:effectLst/>
              <a:latin typeface="+mn-lt"/>
              <a:ea typeface="+mn-ea"/>
              <a:cs typeface="+mn-cs"/>
            </a:rPr>
            <a:t> (</a:t>
          </a:r>
          <a:r>
            <a:rPr lang="fr-BE" sz="900" i="1">
              <a:effectLst/>
              <a:latin typeface="+mn-lt"/>
              <a:ea typeface="+mn-ea"/>
              <a:cs typeface="+mn-cs"/>
            </a:rPr>
            <a:t>EAK),</a:t>
          </a:r>
          <a:r>
            <a:rPr lang="fr-BE" sz="900" i="1" baseline="0">
              <a:effectLst/>
              <a:latin typeface="+mn-lt"/>
              <a:ea typeface="+mn-ea"/>
              <a:cs typeface="+mn-cs"/>
            </a:rPr>
            <a:t> </a:t>
          </a:r>
          <a:r>
            <a:rPr lang="fr-BE" sz="900" i="1">
              <a:effectLst/>
              <a:latin typeface="+mn-lt"/>
              <a:ea typeface="+mn-ea"/>
              <a:cs typeface="+mn-cs"/>
            </a:rPr>
            <a:t>Berekeningen</a:t>
          </a:r>
          <a:r>
            <a:rPr lang="fr-BE" sz="900" i="1" baseline="0">
              <a:effectLst/>
              <a:latin typeface="+mn-lt"/>
              <a:ea typeface="+mn-ea"/>
              <a:cs typeface="+mn-cs"/>
            </a:rPr>
            <a:t> </a:t>
          </a:r>
          <a:r>
            <a:rPr lang="fr-BE" sz="900" i="1">
              <a:effectLst/>
              <a:latin typeface="+mn-lt"/>
              <a:ea typeface="+mn-ea"/>
              <a:cs typeface="+mn-cs"/>
            </a:rPr>
            <a:t>view</a:t>
          </a:r>
          <a:r>
            <a:rPr lang="fr-BE" sz="900" i="1" baseline="0">
              <a:effectLst/>
              <a:latin typeface="+mn-lt"/>
              <a:ea typeface="+mn-ea"/>
              <a:cs typeface="+mn-cs"/>
            </a:rPr>
            <a:t>.</a:t>
          </a:r>
          <a:r>
            <a:rPr lang="fr-BE" sz="900" i="1">
              <a:effectLst/>
              <a:latin typeface="+mn-lt"/>
              <a:ea typeface="+mn-ea"/>
              <a:cs typeface="+mn-cs"/>
            </a:rPr>
            <a:t>brussels</a:t>
          </a:r>
          <a:endParaRPr lang="fr-BE" sz="900">
            <a:effectLst/>
          </a:endParaRPr>
        </a:p>
      </cdr:txBody>
    </cdr:sp>
  </cdr:relSizeAnchor>
</c:userShapes>
</file>

<file path=xl/drawings/drawing24.xml><?xml version="1.0" encoding="utf-8"?>
<c:userShapes xmlns:c="http://schemas.openxmlformats.org/drawingml/2006/chart">
  <cdr:relSizeAnchor xmlns:cdr="http://schemas.openxmlformats.org/drawingml/2006/chartDrawing">
    <cdr:from>
      <cdr:x>0.01838</cdr:x>
      <cdr:y>0.87963</cdr:y>
    </cdr:from>
    <cdr:to>
      <cdr:x>0.38736</cdr:x>
      <cdr:y>0.97079</cdr:y>
    </cdr:to>
    <cdr:sp macro="" textlink="">
      <cdr:nvSpPr>
        <cdr:cNvPr id="2" name="ZoneTexte 1">
          <a:extLst xmlns:a="http://schemas.openxmlformats.org/drawingml/2006/main">
            <a:ext uri="{FF2B5EF4-FFF2-40B4-BE49-F238E27FC236}">
              <a16:creationId xmlns:a16="http://schemas.microsoft.com/office/drawing/2014/main" id="{B0F963D2-37B7-49CD-A472-4E1F288C1734}"/>
            </a:ext>
          </a:extLst>
        </cdr:cNvPr>
        <cdr:cNvSpPr txBox="1"/>
      </cdr:nvSpPr>
      <cdr:spPr>
        <a:xfrm xmlns:a="http://schemas.openxmlformats.org/drawingml/2006/main">
          <a:off x="111760" y="2413000"/>
          <a:ext cx="2243709" cy="25007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1" fontAlgn="auto" latinLnBrk="0" hangingPunct="1"/>
          <a:r>
            <a:rPr lang="fr-BE" sz="900" i="1">
              <a:effectLst/>
              <a:latin typeface="+mn-lt"/>
              <a:ea typeface="+mn-ea"/>
              <a:cs typeface="+mn-cs"/>
            </a:rPr>
            <a:t>Bronnen: Statbel</a:t>
          </a:r>
          <a:r>
            <a:rPr lang="fr-BE" sz="900" i="1" baseline="0">
              <a:effectLst/>
              <a:latin typeface="+mn-lt"/>
              <a:ea typeface="+mn-ea"/>
              <a:cs typeface="+mn-cs"/>
            </a:rPr>
            <a:t> (</a:t>
          </a:r>
          <a:r>
            <a:rPr lang="fr-BE" sz="900" i="1">
              <a:effectLst/>
              <a:latin typeface="+mn-lt"/>
              <a:ea typeface="+mn-ea"/>
              <a:cs typeface="+mn-cs"/>
            </a:rPr>
            <a:t>EAK),</a:t>
          </a:r>
          <a:r>
            <a:rPr lang="fr-BE" sz="900" i="1" baseline="0">
              <a:effectLst/>
              <a:latin typeface="+mn-lt"/>
              <a:ea typeface="+mn-ea"/>
              <a:cs typeface="+mn-cs"/>
            </a:rPr>
            <a:t> </a:t>
          </a:r>
          <a:r>
            <a:rPr lang="fr-BE" sz="900" i="1">
              <a:effectLst/>
              <a:latin typeface="+mn-lt"/>
              <a:ea typeface="+mn-ea"/>
              <a:cs typeface="+mn-cs"/>
            </a:rPr>
            <a:t>Berekeningen</a:t>
          </a:r>
          <a:r>
            <a:rPr lang="fr-BE" sz="900" i="1" baseline="0">
              <a:effectLst/>
              <a:latin typeface="+mn-lt"/>
              <a:ea typeface="+mn-ea"/>
              <a:cs typeface="+mn-cs"/>
            </a:rPr>
            <a:t> </a:t>
          </a:r>
          <a:r>
            <a:rPr lang="fr-BE" sz="900" i="1">
              <a:effectLst/>
              <a:latin typeface="+mn-lt"/>
              <a:ea typeface="+mn-ea"/>
              <a:cs typeface="+mn-cs"/>
            </a:rPr>
            <a:t>view</a:t>
          </a:r>
          <a:r>
            <a:rPr lang="fr-BE" sz="900" i="1" baseline="0">
              <a:effectLst/>
              <a:latin typeface="+mn-lt"/>
              <a:ea typeface="+mn-ea"/>
              <a:cs typeface="+mn-cs"/>
            </a:rPr>
            <a:t>.</a:t>
          </a:r>
          <a:r>
            <a:rPr lang="fr-BE" sz="900" i="1">
              <a:effectLst/>
              <a:latin typeface="+mn-lt"/>
              <a:ea typeface="+mn-ea"/>
              <a:cs typeface="+mn-cs"/>
            </a:rPr>
            <a:t>brussels</a:t>
          </a:r>
          <a:endParaRPr lang="fr-BE" sz="900">
            <a:effectLst/>
          </a:endParaRPr>
        </a:p>
      </cdr:txBody>
    </cdr:sp>
  </cdr:relSizeAnchor>
</c:userShapes>
</file>

<file path=xl/drawings/drawing25.xml><?xml version="1.0" encoding="utf-8"?>
<c:userShapes xmlns:c="http://schemas.openxmlformats.org/drawingml/2006/chart">
  <cdr:relSizeAnchor xmlns:cdr="http://schemas.openxmlformats.org/drawingml/2006/chartDrawing">
    <cdr:from>
      <cdr:x>0.01838</cdr:x>
      <cdr:y>0.87963</cdr:y>
    </cdr:from>
    <cdr:to>
      <cdr:x>0.38736</cdr:x>
      <cdr:y>0.97079</cdr:y>
    </cdr:to>
    <cdr:sp macro="" textlink="">
      <cdr:nvSpPr>
        <cdr:cNvPr id="2" name="ZoneTexte 1">
          <a:extLst xmlns:a="http://schemas.openxmlformats.org/drawingml/2006/main">
            <a:ext uri="{FF2B5EF4-FFF2-40B4-BE49-F238E27FC236}">
              <a16:creationId xmlns:a16="http://schemas.microsoft.com/office/drawing/2014/main" id="{B0F963D2-37B7-49CD-A472-4E1F288C1734}"/>
            </a:ext>
          </a:extLst>
        </cdr:cNvPr>
        <cdr:cNvSpPr txBox="1"/>
      </cdr:nvSpPr>
      <cdr:spPr>
        <a:xfrm xmlns:a="http://schemas.openxmlformats.org/drawingml/2006/main">
          <a:off x="111760" y="2413000"/>
          <a:ext cx="2243709" cy="25007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1" fontAlgn="auto" latinLnBrk="0" hangingPunct="1"/>
          <a:r>
            <a:rPr lang="fr-BE" sz="900" i="1">
              <a:effectLst/>
              <a:latin typeface="+mn-lt"/>
              <a:ea typeface="+mn-ea"/>
              <a:cs typeface="+mn-cs"/>
            </a:rPr>
            <a:t>Bronnen: Statbel</a:t>
          </a:r>
          <a:r>
            <a:rPr lang="fr-BE" sz="900" i="1" baseline="0">
              <a:effectLst/>
              <a:latin typeface="+mn-lt"/>
              <a:ea typeface="+mn-ea"/>
              <a:cs typeface="+mn-cs"/>
            </a:rPr>
            <a:t> (</a:t>
          </a:r>
          <a:r>
            <a:rPr lang="fr-BE" sz="900" i="1">
              <a:effectLst/>
              <a:latin typeface="+mn-lt"/>
              <a:ea typeface="+mn-ea"/>
              <a:cs typeface="+mn-cs"/>
            </a:rPr>
            <a:t>EAK),</a:t>
          </a:r>
          <a:r>
            <a:rPr lang="fr-BE" sz="900" i="1" baseline="0">
              <a:effectLst/>
              <a:latin typeface="+mn-lt"/>
              <a:ea typeface="+mn-ea"/>
              <a:cs typeface="+mn-cs"/>
            </a:rPr>
            <a:t> </a:t>
          </a:r>
          <a:r>
            <a:rPr lang="fr-BE" sz="900" i="1">
              <a:effectLst/>
              <a:latin typeface="+mn-lt"/>
              <a:ea typeface="+mn-ea"/>
              <a:cs typeface="+mn-cs"/>
            </a:rPr>
            <a:t>Berekeningen</a:t>
          </a:r>
          <a:r>
            <a:rPr lang="fr-BE" sz="900" i="1" baseline="0">
              <a:effectLst/>
              <a:latin typeface="+mn-lt"/>
              <a:ea typeface="+mn-ea"/>
              <a:cs typeface="+mn-cs"/>
            </a:rPr>
            <a:t> </a:t>
          </a:r>
          <a:r>
            <a:rPr lang="fr-BE" sz="900" i="1">
              <a:effectLst/>
              <a:latin typeface="+mn-lt"/>
              <a:ea typeface="+mn-ea"/>
              <a:cs typeface="+mn-cs"/>
            </a:rPr>
            <a:t>view</a:t>
          </a:r>
          <a:r>
            <a:rPr lang="fr-BE" sz="900" i="1" baseline="0">
              <a:effectLst/>
              <a:latin typeface="+mn-lt"/>
              <a:ea typeface="+mn-ea"/>
              <a:cs typeface="+mn-cs"/>
            </a:rPr>
            <a:t>.</a:t>
          </a:r>
          <a:r>
            <a:rPr lang="fr-BE" sz="900" i="1">
              <a:effectLst/>
              <a:latin typeface="+mn-lt"/>
              <a:ea typeface="+mn-ea"/>
              <a:cs typeface="+mn-cs"/>
            </a:rPr>
            <a:t>brussels</a:t>
          </a:r>
          <a:endParaRPr lang="fr-BE" sz="900">
            <a:effectLst/>
          </a:endParaRPr>
        </a:p>
      </cdr:txBody>
    </cdr:sp>
  </cdr:relSizeAnchor>
</c:userShapes>
</file>

<file path=xl/drawings/drawing26.xml><?xml version="1.0" encoding="utf-8"?>
<c:userShapes xmlns:c="http://schemas.openxmlformats.org/drawingml/2006/chart">
  <cdr:relSizeAnchor xmlns:cdr="http://schemas.openxmlformats.org/drawingml/2006/chartDrawing">
    <cdr:from>
      <cdr:x>0.01838</cdr:x>
      <cdr:y>0.87963</cdr:y>
    </cdr:from>
    <cdr:to>
      <cdr:x>0.38736</cdr:x>
      <cdr:y>0.97079</cdr:y>
    </cdr:to>
    <cdr:sp macro="" textlink="">
      <cdr:nvSpPr>
        <cdr:cNvPr id="2" name="ZoneTexte 1">
          <a:extLst xmlns:a="http://schemas.openxmlformats.org/drawingml/2006/main">
            <a:ext uri="{FF2B5EF4-FFF2-40B4-BE49-F238E27FC236}">
              <a16:creationId xmlns:a16="http://schemas.microsoft.com/office/drawing/2014/main" id="{B0F963D2-37B7-49CD-A472-4E1F288C1734}"/>
            </a:ext>
          </a:extLst>
        </cdr:cNvPr>
        <cdr:cNvSpPr txBox="1"/>
      </cdr:nvSpPr>
      <cdr:spPr>
        <a:xfrm xmlns:a="http://schemas.openxmlformats.org/drawingml/2006/main">
          <a:off x="111760" y="2413000"/>
          <a:ext cx="2243709" cy="25007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1" fontAlgn="auto" latinLnBrk="0" hangingPunct="1"/>
          <a:r>
            <a:rPr lang="fr-BE" sz="900" i="1">
              <a:effectLst/>
              <a:latin typeface="+mn-lt"/>
              <a:ea typeface="+mn-ea"/>
              <a:cs typeface="+mn-cs"/>
            </a:rPr>
            <a:t>Bronnen: Statbel</a:t>
          </a:r>
          <a:r>
            <a:rPr lang="fr-BE" sz="900" i="1" baseline="0">
              <a:effectLst/>
              <a:latin typeface="+mn-lt"/>
              <a:ea typeface="+mn-ea"/>
              <a:cs typeface="+mn-cs"/>
            </a:rPr>
            <a:t> (</a:t>
          </a:r>
          <a:r>
            <a:rPr lang="fr-BE" sz="900" i="1">
              <a:effectLst/>
              <a:latin typeface="+mn-lt"/>
              <a:ea typeface="+mn-ea"/>
              <a:cs typeface="+mn-cs"/>
            </a:rPr>
            <a:t>EAK),</a:t>
          </a:r>
          <a:r>
            <a:rPr lang="fr-BE" sz="900" i="1" baseline="0">
              <a:effectLst/>
              <a:latin typeface="+mn-lt"/>
              <a:ea typeface="+mn-ea"/>
              <a:cs typeface="+mn-cs"/>
            </a:rPr>
            <a:t> </a:t>
          </a:r>
          <a:r>
            <a:rPr lang="fr-BE" sz="900" i="1">
              <a:effectLst/>
              <a:latin typeface="+mn-lt"/>
              <a:ea typeface="+mn-ea"/>
              <a:cs typeface="+mn-cs"/>
            </a:rPr>
            <a:t>Berekeningen</a:t>
          </a:r>
          <a:r>
            <a:rPr lang="fr-BE" sz="900" i="1" baseline="0">
              <a:effectLst/>
              <a:latin typeface="+mn-lt"/>
              <a:ea typeface="+mn-ea"/>
              <a:cs typeface="+mn-cs"/>
            </a:rPr>
            <a:t> </a:t>
          </a:r>
          <a:r>
            <a:rPr lang="fr-BE" sz="900" i="1">
              <a:effectLst/>
              <a:latin typeface="+mn-lt"/>
              <a:ea typeface="+mn-ea"/>
              <a:cs typeface="+mn-cs"/>
            </a:rPr>
            <a:t>view</a:t>
          </a:r>
          <a:r>
            <a:rPr lang="fr-BE" sz="900" i="1" baseline="0">
              <a:effectLst/>
              <a:latin typeface="+mn-lt"/>
              <a:ea typeface="+mn-ea"/>
              <a:cs typeface="+mn-cs"/>
            </a:rPr>
            <a:t>.</a:t>
          </a:r>
          <a:r>
            <a:rPr lang="fr-BE" sz="900" i="1">
              <a:effectLst/>
              <a:latin typeface="+mn-lt"/>
              <a:ea typeface="+mn-ea"/>
              <a:cs typeface="+mn-cs"/>
            </a:rPr>
            <a:t>brussels</a:t>
          </a:r>
          <a:endParaRPr lang="fr-BE" sz="900">
            <a:effectLst/>
          </a:endParaRPr>
        </a:p>
      </cdr:txBody>
    </cdr:sp>
  </cdr:relSizeAnchor>
</c:userShapes>
</file>

<file path=xl/drawings/drawing27.xml><?xml version="1.0" encoding="utf-8"?>
<c:userShapes xmlns:c="http://schemas.openxmlformats.org/drawingml/2006/chart">
  <cdr:relSizeAnchor xmlns:cdr="http://schemas.openxmlformats.org/drawingml/2006/chartDrawing">
    <cdr:from>
      <cdr:x>0.01838</cdr:x>
      <cdr:y>0.87963</cdr:y>
    </cdr:from>
    <cdr:to>
      <cdr:x>0.38736</cdr:x>
      <cdr:y>0.97079</cdr:y>
    </cdr:to>
    <cdr:sp macro="" textlink="">
      <cdr:nvSpPr>
        <cdr:cNvPr id="2" name="ZoneTexte 1">
          <a:extLst xmlns:a="http://schemas.openxmlformats.org/drawingml/2006/main">
            <a:ext uri="{FF2B5EF4-FFF2-40B4-BE49-F238E27FC236}">
              <a16:creationId xmlns:a16="http://schemas.microsoft.com/office/drawing/2014/main" id="{B0F963D2-37B7-49CD-A472-4E1F288C1734}"/>
            </a:ext>
          </a:extLst>
        </cdr:cNvPr>
        <cdr:cNvSpPr txBox="1"/>
      </cdr:nvSpPr>
      <cdr:spPr>
        <a:xfrm xmlns:a="http://schemas.openxmlformats.org/drawingml/2006/main">
          <a:off x="111760" y="2413000"/>
          <a:ext cx="2243709" cy="25007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1" fontAlgn="auto" latinLnBrk="0" hangingPunct="1"/>
          <a:r>
            <a:rPr lang="fr-BE" sz="900" i="1">
              <a:effectLst/>
              <a:latin typeface="+mn-lt"/>
              <a:ea typeface="+mn-ea"/>
              <a:cs typeface="+mn-cs"/>
            </a:rPr>
            <a:t>Bronnen: Statbel</a:t>
          </a:r>
          <a:r>
            <a:rPr lang="fr-BE" sz="900" i="1" baseline="0">
              <a:effectLst/>
              <a:latin typeface="+mn-lt"/>
              <a:ea typeface="+mn-ea"/>
              <a:cs typeface="+mn-cs"/>
            </a:rPr>
            <a:t> (</a:t>
          </a:r>
          <a:r>
            <a:rPr lang="fr-BE" sz="900" i="1">
              <a:effectLst/>
              <a:latin typeface="+mn-lt"/>
              <a:ea typeface="+mn-ea"/>
              <a:cs typeface="+mn-cs"/>
            </a:rPr>
            <a:t>EAK),</a:t>
          </a:r>
          <a:r>
            <a:rPr lang="fr-BE" sz="900" i="1" baseline="0">
              <a:effectLst/>
              <a:latin typeface="+mn-lt"/>
              <a:ea typeface="+mn-ea"/>
              <a:cs typeface="+mn-cs"/>
            </a:rPr>
            <a:t> </a:t>
          </a:r>
          <a:r>
            <a:rPr lang="fr-BE" sz="900" i="1">
              <a:effectLst/>
              <a:latin typeface="+mn-lt"/>
              <a:ea typeface="+mn-ea"/>
              <a:cs typeface="+mn-cs"/>
            </a:rPr>
            <a:t>Berekeningen</a:t>
          </a:r>
          <a:r>
            <a:rPr lang="fr-BE" sz="900" i="1" baseline="0">
              <a:effectLst/>
              <a:latin typeface="+mn-lt"/>
              <a:ea typeface="+mn-ea"/>
              <a:cs typeface="+mn-cs"/>
            </a:rPr>
            <a:t> </a:t>
          </a:r>
          <a:r>
            <a:rPr lang="fr-BE" sz="900" i="1">
              <a:effectLst/>
              <a:latin typeface="+mn-lt"/>
              <a:ea typeface="+mn-ea"/>
              <a:cs typeface="+mn-cs"/>
            </a:rPr>
            <a:t>view</a:t>
          </a:r>
          <a:r>
            <a:rPr lang="fr-BE" sz="900" i="1" baseline="0">
              <a:effectLst/>
              <a:latin typeface="+mn-lt"/>
              <a:ea typeface="+mn-ea"/>
              <a:cs typeface="+mn-cs"/>
            </a:rPr>
            <a:t>.</a:t>
          </a:r>
          <a:r>
            <a:rPr lang="fr-BE" sz="900" i="1">
              <a:effectLst/>
              <a:latin typeface="+mn-lt"/>
              <a:ea typeface="+mn-ea"/>
              <a:cs typeface="+mn-cs"/>
            </a:rPr>
            <a:t>brussels</a:t>
          </a:r>
          <a:endParaRPr lang="fr-BE" sz="900">
            <a:effectLst/>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0.04333</cdr:x>
      <cdr:y>0.95434</cdr:y>
    </cdr:from>
    <cdr:to>
      <cdr:x>0.15574</cdr:x>
      <cdr:y>1</cdr:y>
    </cdr:to>
    <cdr:sp macro="" textlink="">
      <cdr:nvSpPr>
        <cdr:cNvPr id="2" name="ZoneTexte 1"/>
        <cdr:cNvSpPr txBox="1"/>
      </cdr:nvSpPr>
      <cdr:spPr>
        <a:xfrm xmlns:a="http://schemas.openxmlformats.org/drawingml/2006/main">
          <a:off x="532386" y="3941446"/>
          <a:ext cx="1381156" cy="18859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i="1">
              <a:effectLst/>
              <a:latin typeface="+mn-lt"/>
              <a:ea typeface="+mn-ea"/>
              <a:cs typeface="+mn-cs"/>
            </a:rPr>
            <a:t>Bronnen: Statbel</a:t>
          </a:r>
          <a:r>
            <a:rPr lang="fr-BE" sz="1100" i="1" baseline="0">
              <a:effectLst/>
              <a:latin typeface="+mn-lt"/>
              <a:ea typeface="+mn-ea"/>
              <a:cs typeface="+mn-cs"/>
            </a:rPr>
            <a:t> (EAK), Berekeningen view.brussels</a:t>
          </a:r>
          <a:endParaRPr lang="fr-BE">
            <a:effectLst/>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0.03361</cdr:x>
      <cdr:y>0.95305</cdr:y>
    </cdr:from>
    <cdr:to>
      <cdr:x>0.15607</cdr:x>
      <cdr:y>1</cdr:y>
    </cdr:to>
    <cdr:sp macro="" textlink="">
      <cdr:nvSpPr>
        <cdr:cNvPr id="2" name="ZoneTexte 1"/>
        <cdr:cNvSpPr txBox="1"/>
      </cdr:nvSpPr>
      <cdr:spPr>
        <a:xfrm xmlns:a="http://schemas.openxmlformats.org/drawingml/2006/main">
          <a:off x="411885" y="3934300"/>
          <a:ext cx="1500736" cy="19383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i="1">
              <a:effectLst/>
              <a:latin typeface="+mn-lt"/>
              <a:ea typeface="+mn-ea"/>
              <a:cs typeface="+mn-cs"/>
            </a:rPr>
            <a:t>Bronnen: Statbel</a:t>
          </a:r>
          <a:r>
            <a:rPr lang="fr-BE" sz="1100" i="1" baseline="0">
              <a:effectLst/>
              <a:latin typeface="+mn-lt"/>
              <a:ea typeface="+mn-ea"/>
              <a:cs typeface="+mn-cs"/>
            </a:rPr>
            <a:t> (EAK), Berekeningen view.brussels</a:t>
          </a:r>
          <a:endParaRPr lang="fr-BE">
            <a:effectLst/>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205262</xdr:colOff>
      <xdr:row>18</xdr:row>
      <xdr:rowOff>144780</xdr:rowOff>
    </xdr:from>
    <xdr:to>
      <xdr:col>10</xdr:col>
      <xdr:colOff>155733</xdr:colOff>
      <xdr:row>35</xdr:row>
      <xdr:rowOff>88378</xdr:rowOff>
    </xdr:to>
    <xdr:graphicFrame macro="">
      <xdr:nvGraphicFramePr>
        <xdr:cNvPr id="3" name="Graphique 2">
          <a:extLst>
            <a:ext uri="{FF2B5EF4-FFF2-40B4-BE49-F238E27FC236}">
              <a16:creationId xmlns:a16="http://schemas.microsoft.com/office/drawing/2014/main" id="{1DD3AA6D-42BF-443B-AE85-17451F4A41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219075</xdr:colOff>
      <xdr:row>1</xdr:row>
      <xdr:rowOff>89807</xdr:rowOff>
    </xdr:from>
    <xdr:to>
      <xdr:col>10</xdr:col>
      <xdr:colOff>174173</xdr:colOff>
      <xdr:row>18</xdr:row>
      <xdr:rowOff>1361</xdr:rowOff>
    </xdr:to>
    <xdr:graphicFrame macro="">
      <xdr:nvGraphicFramePr>
        <xdr:cNvPr id="4" name="Graphique 3">
          <a:extLst>
            <a:ext uri="{FF2B5EF4-FFF2-40B4-BE49-F238E27FC236}">
              <a16:creationId xmlns:a16="http://schemas.microsoft.com/office/drawing/2014/main" id="{C2074827-6D41-4777-A246-7DB38B93A0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0.03647</cdr:x>
      <cdr:y>0.91585</cdr:y>
    </cdr:from>
    <cdr:to>
      <cdr:x>0.49088</cdr:x>
      <cdr:y>1</cdr:y>
    </cdr:to>
    <cdr:sp macro="" textlink="">
      <cdr:nvSpPr>
        <cdr:cNvPr id="2" name="ZoneTexte 1"/>
        <cdr:cNvSpPr txBox="1"/>
      </cdr:nvSpPr>
      <cdr:spPr>
        <a:xfrm xmlns:a="http://schemas.openxmlformats.org/drawingml/2006/main">
          <a:off x="228599" y="3109913"/>
          <a:ext cx="2847975" cy="28574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900" i="1">
              <a:effectLst/>
              <a:latin typeface="+mn-lt"/>
              <a:ea typeface="+mn-ea"/>
              <a:cs typeface="+mn-cs"/>
            </a:rPr>
            <a:t>Bronnen: Statbel</a:t>
          </a:r>
          <a:r>
            <a:rPr lang="fr-BE" sz="900" i="1" baseline="0">
              <a:effectLst/>
              <a:latin typeface="+mn-lt"/>
              <a:ea typeface="+mn-ea"/>
              <a:cs typeface="+mn-cs"/>
            </a:rPr>
            <a:t> (EAK), Berekeningen view.brussels</a:t>
          </a:r>
          <a:endParaRPr lang="fr-BE" sz="900">
            <a:effectLst/>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0.03647</cdr:x>
      <cdr:y>0.91585</cdr:y>
    </cdr:from>
    <cdr:to>
      <cdr:x>0.49088</cdr:x>
      <cdr:y>1</cdr:y>
    </cdr:to>
    <cdr:sp macro="" textlink="">
      <cdr:nvSpPr>
        <cdr:cNvPr id="2" name="ZoneTexte 1"/>
        <cdr:cNvSpPr txBox="1"/>
      </cdr:nvSpPr>
      <cdr:spPr>
        <a:xfrm xmlns:a="http://schemas.openxmlformats.org/drawingml/2006/main">
          <a:off x="228599" y="3109913"/>
          <a:ext cx="2847975" cy="28574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900" i="1">
              <a:effectLst/>
              <a:latin typeface="+mn-lt"/>
              <a:ea typeface="+mn-ea"/>
              <a:cs typeface="+mn-cs"/>
            </a:rPr>
            <a:t>Bronnen: Statbel</a:t>
          </a:r>
          <a:r>
            <a:rPr lang="fr-BE" sz="900" i="1" baseline="0">
              <a:effectLst/>
              <a:latin typeface="+mn-lt"/>
              <a:ea typeface="+mn-ea"/>
              <a:cs typeface="+mn-cs"/>
            </a:rPr>
            <a:t> (EAK), Berekeningen view.brussels</a:t>
          </a:r>
          <a:endParaRPr lang="fr-BE" sz="900">
            <a:effectLst/>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140969</xdr:colOff>
      <xdr:row>20</xdr:row>
      <xdr:rowOff>31432</xdr:rowOff>
    </xdr:from>
    <xdr:to>
      <xdr:col>10</xdr:col>
      <xdr:colOff>401955</xdr:colOff>
      <xdr:row>35</xdr:row>
      <xdr:rowOff>50482</xdr:rowOff>
    </xdr:to>
    <xdr:graphicFrame macro="">
      <xdr:nvGraphicFramePr>
        <xdr:cNvPr id="4" name="Graphique 3">
          <a:extLst>
            <a:ext uri="{FF2B5EF4-FFF2-40B4-BE49-F238E27FC236}">
              <a16:creationId xmlns:a16="http://schemas.microsoft.com/office/drawing/2014/main" id="{10486D5E-7625-4FD8-AE64-0484717E24C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0.01016</cdr:x>
      <cdr:y>0.90957</cdr:y>
    </cdr:from>
    <cdr:to>
      <cdr:x>0.47901</cdr:x>
      <cdr:y>1</cdr:y>
    </cdr:to>
    <cdr:sp macro="" textlink="">
      <cdr:nvSpPr>
        <cdr:cNvPr id="2" name="ZoneTexte 1">
          <a:extLst xmlns:a="http://schemas.openxmlformats.org/drawingml/2006/main">
            <a:ext uri="{FF2B5EF4-FFF2-40B4-BE49-F238E27FC236}">
              <a16:creationId xmlns:a16="http://schemas.microsoft.com/office/drawing/2014/main" id="{D557A4A2-AA94-432F-AB9F-B9BEC3F76AE3}"/>
            </a:ext>
          </a:extLst>
        </cdr:cNvPr>
        <cdr:cNvSpPr txBox="1"/>
      </cdr:nvSpPr>
      <cdr:spPr>
        <a:xfrm xmlns:a="http://schemas.openxmlformats.org/drawingml/2006/main">
          <a:off x="88900" y="2491666"/>
          <a:ext cx="4101394" cy="24772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BE" sz="900" i="1">
              <a:effectLst/>
              <a:latin typeface="+mn-lt"/>
              <a:ea typeface="+mn-ea"/>
              <a:cs typeface="+mn-cs"/>
            </a:rPr>
            <a:t>Bronnen: Statbel</a:t>
          </a:r>
          <a:r>
            <a:rPr lang="fr-BE" sz="900" i="1" baseline="0">
              <a:effectLst/>
              <a:latin typeface="+mn-lt"/>
              <a:ea typeface="+mn-ea"/>
              <a:cs typeface="+mn-cs"/>
            </a:rPr>
            <a:t> (EAK), Berekeningen view.brussels</a:t>
          </a:r>
          <a:endParaRPr lang="fr-BE" sz="900">
            <a:effectLst/>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vwp-file01\Observatoire\Etudes\Publications\1_Publication_Observatoire\B_Publications%20sur%20le%20site%20d'Actiris\00%20Monitoring\Taux%20d'activit&#233;%20d'emploi%20et%20de%20ch&#244;mage\Taux%20d'activit&#233;%20d'emploi%20et%20de%20ch&#244;mage_juin-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TISTIEK_FFL2\Stat\RAMSTAT\STAT964\BROCHURE\S964RR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A0"/>
      <sheetName val="A.1"/>
      <sheetName val="A.1.1"/>
      <sheetName val="A.1.2"/>
      <sheetName val="A.1.3"/>
      <sheetName val="A.1.4"/>
      <sheetName val="A.1.5"/>
      <sheetName val="A.1.6"/>
      <sheetName val="A.2b"/>
      <sheetName val="A.2.1"/>
      <sheetName val="A.2.1a"/>
      <sheetName val="A.2.2"/>
      <sheetName val="A.2.3"/>
      <sheetName val="A.2.4"/>
      <sheetName val="A.2.5"/>
      <sheetName val="A.2.6"/>
      <sheetName val="A.2.7"/>
      <sheetName val="A.3"/>
      <sheetName val="A.3.1"/>
      <sheetName val="A.3.2"/>
      <sheetName val="A.3.3"/>
      <sheetName val="A.3.4"/>
      <sheetName val="A.3.5"/>
      <sheetName val="A.3.6"/>
      <sheetName val="A.3.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 1"/>
      <sheetName val="Tabel 2"/>
      <sheetName val="Tabel 3"/>
      <sheetName val="Tabel 3bis"/>
      <sheetName val="Tabel 3ter"/>
      <sheetName val="Tabel 4"/>
      <sheetName val="Tabel 5, 5bis, 5ter"/>
      <sheetName val="Tabel 6"/>
      <sheetName val="Tabel 7"/>
      <sheetName val="Tabel 8"/>
      <sheetName val="Tabel 9"/>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9">
          <cell r="B9" t="str">
            <v>Stabiele tewerkstelling</v>
          </cell>
        </row>
        <row r="10">
          <cell r="B10" t="str">
            <v>11 mei 1997</v>
          </cell>
        </row>
      </sheetData>
    </sheetDataSet>
  </externalBook>
</externalLink>
</file>

<file path=xl/theme/theme1.xml><?xml version="1.0" encoding="utf-8"?>
<a:theme xmlns:a="http://schemas.openxmlformats.org/drawingml/2006/main" name="view 2 baton">
  <a:themeElements>
    <a:clrScheme name="Vue">
      <a:dk1>
        <a:srgbClr val="4A4A49"/>
      </a:dk1>
      <a:lt1>
        <a:sysClr val="window" lastClr="FFFFFF"/>
      </a:lt1>
      <a:dk2>
        <a:srgbClr val="0033A1"/>
      </a:dk2>
      <a:lt2>
        <a:srgbClr val="E7E6E6"/>
      </a:lt2>
      <a:accent1>
        <a:srgbClr val="0033A1"/>
      </a:accent1>
      <a:accent2>
        <a:srgbClr val="FFE21B"/>
      </a:accent2>
      <a:accent3>
        <a:srgbClr val="888A8B"/>
      </a:accent3>
      <a:accent4>
        <a:srgbClr val="205499"/>
      </a:accent4>
      <a:accent5>
        <a:srgbClr val="4A4A49"/>
      </a:accent5>
      <a:accent6>
        <a:srgbClr val="1C388A"/>
      </a:accent6>
      <a:hlink>
        <a:srgbClr val="0563C1"/>
      </a:hlink>
      <a:folHlink>
        <a:srgbClr val="954F72"/>
      </a:folHlink>
    </a:clrScheme>
    <a:fontScheme name="view 2">
      <a:majorFont>
        <a:latin typeface="Baton Turbo"/>
        <a:ea typeface=""/>
        <a:cs typeface=""/>
      </a:majorFont>
      <a:minorFont>
        <a:latin typeface="Baton Turb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tatbel.fgov.be/nl/nieuws/arbeidsmarktsituatie-volgens-herkomst-nationalitei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2CACD-09E5-4CB2-8743-54D0DB9D4CCA}">
  <sheetPr>
    <pageSetUpPr fitToPage="1"/>
  </sheetPr>
  <dimension ref="A1:G61"/>
  <sheetViews>
    <sheetView showGridLines="0" tabSelected="1" workbookViewId="0">
      <selection sqref="A1:G1"/>
    </sheetView>
  </sheetViews>
  <sheetFormatPr baseColWidth="10" defaultColWidth="11.296875" defaultRowHeight="13.8"/>
  <cols>
    <col min="1" max="7" width="13.19921875" customWidth="1"/>
    <col min="8" max="8" width="10.19921875" customWidth="1"/>
  </cols>
  <sheetData>
    <row r="1" spans="1:7" ht="35.25" customHeight="1">
      <c r="A1" s="508" t="s">
        <v>13</v>
      </c>
      <c r="B1" s="509"/>
      <c r="C1" s="509"/>
      <c r="D1" s="509"/>
      <c r="E1" s="509"/>
      <c r="F1" s="509"/>
      <c r="G1" s="509"/>
    </row>
    <row r="2" spans="1:7" ht="11.25" customHeight="1"/>
    <row r="3" spans="1:7" ht="18" customHeight="1">
      <c r="A3" s="510" t="s">
        <v>3</v>
      </c>
      <c r="B3" s="511"/>
      <c r="C3" s="511"/>
      <c r="D3" s="511"/>
      <c r="E3" s="511"/>
      <c r="F3" s="511"/>
      <c r="G3" s="511"/>
    </row>
    <row r="4" spans="1:7" ht="19.2" customHeight="1">
      <c r="A4" s="512" t="s">
        <v>14</v>
      </c>
      <c r="B4" s="513"/>
      <c r="C4" s="513"/>
      <c r="D4" s="513"/>
      <c r="E4" s="513"/>
      <c r="F4" s="513"/>
      <c r="G4" s="513"/>
    </row>
    <row r="5" spans="1:7" ht="9" customHeight="1"/>
    <row r="6" spans="1:7" ht="15.6">
      <c r="A6" s="271" t="s">
        <v>15</v>
      </c>
    </row>
    <row r="7" spans="1:7" ht="10.95" customHeight="1"/>
    <row r="8" spans="1:7">
      <c r="A8" s="321" t="s">
        <v>16</v>
      </c>
      <c r="B8" s="32"/>
    </row>
    <row r="9" spans="1:7" ht="16.95" customHeight="1">
      <c r="A9" s="32" t="s">
        <v>17</v>
      </c>
      <c r="B9" s="32"/>
    </row>
    <row r="10" spans="1:7" ht="16.95" customHeight="1">
      <c r="A10" s="32" t="s">
        <v>18</v>
      </c>
      <c r="B10" s="32"/>
    </row>
    <row r="11" spans="1:7" ht="16.95" customHeight="1">
      <c r="A11" s="32" t="s">
        <v>19</v>
      </c>
      <c r="B11" s="32"/>
    </row>
    <row r="12" spans="1:7" ht="16.95" customHeight="1">
      <c r="A12" s="32" t="s">
        <v>20</v>
      </c>
      <c r="B12" s="32"/>
    </row>
    <row r="13" spans="1:7" ht="16.95" customHeight="1">
      <c r="A13" s="32" t="s">
        <v>21</v>
      </c>
      <c r="B13" s="32"/>
    </row>
    <row r="14" spans="1:7" ht="16.95" customHeight="1">
      <c r="A14" s="32" t="s">
        <v>22</v>
      </c>
      <c r="B14" s="32"/>
    </row>
    <row r="15" spans="1:7" ht="16.95" customHeight="1">
      <c r="A15" s="32" t="s">
        <v>23</v>
      </c>
      <c r="B15" s="32"/>
    </row>
    <row r="16" spans="1:7" ht="16.95" customHeight="1">
      <c r="A16" s="32" t="s">
        <v>24</v>
      </c>
      <c r="B16" s="32"/>
    </row>
    <row r="17" spans="1:2" ht="16.95" customHeight="1">
      <c r="A17" s="32" t="s">
        <v>25</v>
      </c>
      <c r="B17" s="32"/>
    </row>
    <row r="18" spans="1:2" ht="16.95" customHeight="1">
      <c r="A18" s="32" t="s">
        <v>26</v>
      </c>
      <c r="B18" s="32"/>
    </row>
    <row r="19" spans="1:2" ht="14.4" customHeight="1">
      <c r="A19" s="32"/>
      <c r="B19" s="32"/>
    </row>
    <row r="20" spans="1:2">
      <c r="A20" s="321" t="s">
        <v>27</v>
      </c>
      <c r="B20" s="32"/>
    </row>
    <row r="21" spans="1:2" ht="16.2" customHeight="1">
      <c r="A21" s="32" t="s">
        <v>28</v>
      </c>
      <c r="B21" s="32"/>
    </row>
    <row r="22" spans="1:2" ht="16.2" customHeight="1">
      <c r="A22" s="32" t="s">
        <v>29</v>
      </c>
      <c r="B22" s="32"/>
    </row>
    <row r="23" spans="1:2" ht="16.2" customHeight="1">
      <c r="A23" s="32" t="s">
        <v>30</v>
      </c>
      <c r="B23" s="32"/>
    </row>
    <row r="24" spans="1:2" ht="16.2" customHeight="1">
      <c r="A24" s="32" t="s">
        <v>31</v>
      </c>
      <c r="B24" s="32"/>
    </row>
    <row r="25" spans="1:2" ht="16.2" customHeight="1">
      <c r="A25" s="32" t="s">
        <v>32</v>
      </c>
      <c r="B25" s="32"/>
    </row>
    <row r="26" spans="1:2" ht="16.2" customHeight="1">
      <c r="A26" s="32" t="s">
        <v>33</v>
      </c>
      <c r="B26" s="32"/>
    </row>
    <row r="27" spans="1:2" ht="16.2" customHeight="1">
      <c r="A27" s="32" t="s">
        <v>34</v>
      </c>
      <c r="B27" s="32"/>
    </row>
    <row r="28" spans="1:2" ht="16.2" customHeight="1">
      <c r="A28" s="32" t="s">
        <v>35</v>
      </c>
      <c r="B28" s="32"/>
    </row>
    <row r="29" spans="1:2" ht="16.2" customHeight="1">
      <c r="A29" s="32" t="s">
        <v>36</v>
      </c>
      <c r="B29" s="32"/>
    </row>
    <row r="30" spans="1:2" ht="15.6" customHeight="1">
      <c r="A30" s="32" t="s">
        <v>37</v>
      </c>
      <c r="B30" s="32"/>
    </row>
    <row r="31" spans="1:2" ht="13.8" customHeight="1">
      <c r="A31" s="32"/>
      <c r="B31" s="32"/>
    </row>
    <row r="32" spans="1:2">
      <c r="A32" s="321" t="s">
        <v>38</v>
      </c>
      <c r="B32" s="32"/>
    </row>
    <row r="33" spans="1:6" ht="16.95" customHeight="1">
      <c r="A33" s="32" t="s">
        <v>39</v>
      </c>
      <c r="B33" s="32"/>
    </row>
    <row r="34" spans="1:6" ht="16.95" customHeight="1">
      <c r="A34" s="32" t="s">
        <v>40</v>
      </c>
      <c r="B34" s="32"/>
    </row>
    <row r="35" spans="1:6" ht="16.95" customHeight="1">
      <c r="A35" s="32" t="s">
        <v>41</v>
      </c>
      <c r="B35" s="32"/>
    </row>
    <row r="36" spans="1:6" ht="16.95" customHeight="1">
      <c r="A36" s="32" t="s">
        <v>42</v>
      </c>
      <c r="B36" s="32"/>
    </row>
    <row r="37" spans="1:6" ht="16.95" customHeight="1">
      <c r="A37" s="32" t="s">
        <v>43</v>
      </c>
      <c r="B37" s="32"/>
    </row>
    <row r="38" spans="1:6" ht="16.95" customHeight="1">
      <c r="A38" s="32" t="s">
        <v>44</v>
      </c>
      <c r="B38" s="32"/>
    </row>
    <row r="39" spans="1:6" ht="16.95" customHeight="1">
      <c r="A39" s="32" t="s">
        <v>45</v>
      </c>
      <c r="B39" s="32"/>
    </row>
    <row r="40" spans="1:6" ht="16.95" customHeight="1">
      <c r="A40" s="32" t="s">
        <v>46</v>
      </c>
      <c r="B40" s="32"/>
    </row>
    <row r="41" spans="1:6" ht="16.95" customHeight="1">
      <c r="A41" s="32" t="s">
        <v>47</v>
      </c>
      <c r="B41" s="32"/>
    </row>
    <row r="42" spans="1:6" ht="16.95" customHeight="1">
      <c r="A42" s="32" t="s">
        <v>48</v>
      </c>
      <c r="B42" s="32"/>
    </row>
    <row r="43" spans="1:6" ht="16.95" customHeight="1">
      <c r="A43" s="32" t="s">
        <v>49</v>
      </c>
      <c r="B43" s="32"/>
    </row>
    <row r="44" spans="1:6" ht="16.95" customHeight="1">
      <c r="A44" s="32" t="s">
        <v>50</v>
      </c>
      <c r="B44" s="32"/>
    </row>
    <row r="45" spans="1:6">
      <c r="A45" s="32"/>
      <c r="B45" s="32"/>
    </row>
    <row r="46" spans="1:6">
      <c r="A46" s="32"/>
      <c r="B46" s="32"/>
    </row>
    <row r="47" spans="1:6" ht="15.6">
      <c r="A47" s="271" t="s">
        <v>51</v>
      </c>
    </row>
    <row r="48" spans="1:6">
      <c r="B48" s="32"/>
      <c r="C48" s="32"/>
      <c r="D48" s="32"/>
      <c r="E48" s="32"/>
      <c r="F48" s="32"/>
    </row>
    <row r="49" spans="1:7" ht="43.8" customHeight="1">
      <c r="A49" s="506" t="s">
        <v>52</v>
      </c>
      <c r="B49" s="506"/>
      <c r="C49" s="506"/>
      <c r="D49" s="506"/>
      <c r="E49" s="506"/>
      <c r="F49" s="506"/>
      <c r="G49" s="506"/>
    </row>
    <row r="50" spans="1:7" ht="45" customHeight="1">
      <c r="A50" s="506" t="s">
        <v>53</v>
      </c>
      <c r="B50" s="506"/>
      <c r="C50" s="506"/>
      <c r="D50" s="506"/>
      <c r="E50" s="506"/>
      <c r="F50" s="506"/>
      <c r="G50" s="506"/>
    </row>
    <row r="51" spans="1:7" ht="42" customHeight="1">
      <c r="A51" s="506" t="s">
        <v>54</v>
      </c>
      <c r="B51" s="506"/>
      <c r="C51" s="506"/>
      <c r="D51" s="506"/>
      <c r="E51" s="506"/>
      <c r="F51" s="506"/>
      <c r="G51" s="506"/>
    </row>
    <row r="52" spans="1:7" ht="39.6" customHeight="1">
      <c r="A52" s="506" t="s">
        <v>55</v>
      </c>
      <c r="B52" s="506"/>
      <c r="C52" s="506"/>
      <c r="D52" s="506"/>
      <c r="E52" s="506"/>
      <c r="F52" s="506"/>
      <c r="G52" s="506"/>
    </row>
    <row r="53" spans="1:7">
      <c r="A53" s="242"/>
      <c r="B53" s="242"/>
      <c r="C53" s="242"/>
      <c r="D53" s="242"/>
      <c r="E53" s="242"/>
      <c r="F53" s="242"/>
      <c r="G53" s="242"/>
    </row>
    <row r="54" spans="1:7">
      <c r="A54" s="270" t="s">
        <v>56</v>
      </c>
    </row>
    <row r="55" spans="1:7" ht="13.8" customHeight="1">
      <c r="A55" s="514" t="s">
        <v>57</v>
      </c>
      <c r="B55" s="514"/>
      <c r="C55" s="514"/>
      <c r="D55" s="514"/>
      <c r="E55" s="514"/>
      <c r="F55" s="514"/>
      <c r="G55" s="514"/>
    </row>
    <row r="56" spans="1:7" ht="26.4" customHeight="1">
      <c r="A56" s="514" t="s">
        <v>58</v>
      </c>
      <c r="B56" s="514"/>
      <c r="C56" s="514"/>
      <c r="D56" s="514"/>
      <c r="E56" s="514"/>
      <c r="F56" s="514"/>
      <c r="G56" s="514"/>
    </row>
    <row r="57" spans="1:7">
      <c r="A57" s="208"/>
      <c r="B57" s="208"/>
      <c r="C57" s="208"/>
      <c r="D57" s="208"/>
      <c r="E57" s="208"/>
      <c r="F57" s="208"/>
      <c r="G57" s="208"/>
    </row>
    <row r="58" spans="1:7">
      <c r="A58" s="506" t="s">
        <v>59</v>
      </c>
      <c r="B58" s="507"/>
      <c r="C58" s="507"/>
      <c r="D58" s="507"/>
      <c r="E58" s="507"/>
      <c r="F58" s="507"/>
      <c r="G58" s="507"/>
    </row>
    <row r="59" spans="1:7">
      <c r="A59" s="242"/>
      <c r="B59" s="241"/>
      <c r="C59" s="241"/>
      <c r="D59" s="241"/>
      <c r="E59" s="241"/>
      <c r="F59" s="241"/>
      <c r="G59" s="241"/>
    </row>
    <row r="60" spans="1:7" ht="57" customHeight="1">
      <c r="A60" s="506" t="s">
        <v>60</v>
      </c>
      <c r="B60" s="506"/>
      <c r="C60" s="506"/>
      <c r="D60" s="506"/>
      <c r="E60" s="506"/>
      <c r="F60" s="506"/>
      <c r="G60" s="506"/>
    </row>
    <row r="61" spans="1:7">
      <c r="A61" s="497" t="s">
        <v>61</v>
      </c>
    </row>
  </sheetData>
  <mergeCells count="11">
    <mergeCell ref="A1:G1"/>
    <mergeCell ref="A3:G3"/>
    <mergeCell ref="A4:G4"/>
    <mergeCell ref="A55:G55"/>
    <mergeCell ref="A56:G56"/>
    <mergeCell ref="A60:G60"/>
    <mergeCell ref="A49:G49"/>
    <mergeCell ref="A50:G50"/>
    <mergeCell ref="A51:G51"/>
    <mergeCell ref="A52:G52"/>
    <mergeCell ref="A58:G58"/>
  </mergeCells>
  <hyperlinks>
    <hyperlink ref="A61" r:id="rId1" xr:uid="{32836880-2C88-4559-8784-A48C8D2D1BA9}"/>
  </hyperlinks>
  <pageMargins left="0.7" right="0.7" top="0.75" bottom="0.75" header="0.3" footer="0.3"/>
  <pageSetup paperSize="9" scale="87" fitToHeight="0" orientation="portrait" horizontalDpi="360" verticalDpi="360" r:id="rId2"/>
  <rowBreaks count="1" manualBreakCount="1">
    <brk id="46" max="6"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73"/>
  <sheetViews>
    <sheetView showGridLines="0" zoomScale="90" zoomScaleNormal="90" workbookViewId="0"/>
  </sheetViews>
  <sheetFormatPr baseColWidth="10" defaultColWidth="11.19921875" defaultRowHeight="13.8"/>
  <cols>
    <col min="3" max="12" width="10.19921875" customWidth="1"/>
    <col min="13" max="13" width="12.8984375" customWidth="1"/>
    <col min="14" max="14" width="12.19921875" customWidth="1"/>
  </cols>
  <sheetData>
    <row r="1" spans="1:14" ht="15.6">
      <c r="A1" s="271" t="s">
        <v>166</v>
      </c>
    </row>
    <row r="2" spans="1:14" ht="15.6">
      <c r="A2" s="271"/>
    </row>
    <row r="3" spans="1:14">
      <c r="A3" s="272" t="s">
        <v>167</v>
      </c>
      <c r="B3" s="66"/>
      <c r="C3" s="66"/>
      <c r="D3" s="66"/>
      <c r="E3" s="66"/>
      <c r="F3" s="66"/>
      <c r="G3" s="66"/>
      <c r="H3" s="66"/>
      <c r="I3" s="66"/>
      <c r="J3" s="66"/>
      <c r="L3" s="66"/>
      <c r="M3" s="66"/>
    </row>
    <row r="4" spans="1:14" ht="26.4">
      <c r="A4" s="523"/>
      <c r="B4" s="519"/>
      <c r="C4" s="316">
        <v>2014</v>
      </c>
      <c r="D4" s="317">
        <v>2015</v>
      </c>
      <c r="E4" s="317">
        <v>2016</v>
      </c>
      <c r="F4" s="317">
        <v>2017</v>
      </c>
      <c r="G4" s="317">
        <v>2018</v>
      </c>
      <c r="H4" s="317">
        <v>2019</v>
      </c>
      <c r="I4" s="317">
        <v>2020</v>
      </c>
      <c r="J4" s="317">
        <v>2021</v>
      </c>
      <c r="K4" s="317">
        <v>2022</v>
      </c>
      <c r="L4" s="317">
        <v>2023</v>
      </c>
      <c r="M4" s="317" t="s">
        <v>4</v>
      </c>
      <c r="N4" s="317" t="s">
        <v>5</v>
      </c>
    </row>
    <row r="5" spans="1:14" ht="19.05" customHeight="1">
      <c r="A5" s="552" t="s">
        <v>63</v>
      </c>
      <c r="B5" s="330" t="s">
        <v>67</v>
      </c>
      <c r="C5" s="332">
        <v>0.13100000000000001</v>
      </c>
      <c r="D5" s="333">
        <v>0.11900000000000001</v>
      </c>
      <c r="E5" s="333">
        <v>0.11900000000000001</v>
      </c>
      <c r="F5" s="333">
        <v>0.127</v>
      </c>
      <c r="G5" s="333">
        <v>0.11613669452461001</v>
      </c>
      <c r="H5" s="333">
        <v>0.13142353019076999</v>
      </c>
      <c r="I5" s="333">
        <v>0.12953513450703</v>
      </c>
      <c r="J5" s="333">
        <v>0.112856998808</v>
      </c>
      <c r="K5" s="333">
        <v>0.13024741823884001</v>
      </c>
      <c r="L5" s="333">
        <v>0.14004168793175001</v>
      </c>
      <c r="M5" s="334">
        <f>(L5-K5)*100</f>
        <v>0.97942696929100015</v>
      </c>
      <c r="N5" s="335">
        <f>(L5-G5)*100</f>
        <v>2.3904993407140003</v>
      </c>
    </row>
    <row r="6" spans="1:14" ht="19.05" customHeight="1">
      <c r="A6" s="553"/>
      <c r="B6" s="331" t="s">
        <v>68</v>
      </c>
      <c r="C6" s="332">
        <v>0.32100000000000001</v>
      </c>
      <c r="D6" s="333">
        <v>0.32899999999999996</v>
      </c>
      <c r="E6" s="333">
        <v>0.33700000000000002</v>
      </c>
      <c r="F6" s="333">
        <v>0.314</v>
      </c>
      <c r="G6" s="333">
        <v>0.32427417382806001</v>
      </c>
      <c r="H6" s="333">
        <v>0.33489937023972</v>
      </c>
      <c r="I6" s="333">
        <v>0.31378819534822999</v>
      </c>
      <c r="J6" s="333">
        <v>0.30135393265262</v>
      </c>
      <c r="K6" s="333">
        <v>0.29647909657311999</v>
      </c>
      <c r="L6" s="333">
        <v>0.28332891024422002</v>
      </c>
      <c r="M6" s="334">
        <f t="shared" ref="M6:M10" si="0">(L6-K6)*100</f>
        <v>-1.3150186328899971</v>
      </c>
      <c r="N6" s="335">
        <f t="shared" ref="N6:N10" si="1">(L6-G6)*100</f>
        <v>-4.0945263583839981</v>
      </c>
    </row>
    <row r="7" spans="1:14" ht="19.05" customHeight="1">
      <c r="A7" s="554"/>
      <c r="B7" s="336" t="s">
        <v>0</v>
      </c>
      <c r="C7" s="337">
        <v>0.22500000000000001</v>
      </c>
      <c r="D7" s="338">
        <v>0.222</v>
      </c>
      <c r="E7" s="338">
        <v>0.22699999999999998</v>
      </c>
      <c r="F7" s="338">
        <v>0.217</v>
      </c>
      <c r="G7" s="338">
        <v>0.21731026364457001</v>
      </c>
      <c r="H7" s="338">
        <v>0.23055016963132</v>
      </c>
      <c r="I7" s="338">
        <v>0.21913508325427</v>
      </c>
      <c r="J7" s="338">
        <v>0.20487070959286999</v>
      </c>
      <c r="K7" s="338">
        <v>0.2126572424231</v>
      </c>
      <c r="L7" s="338">
        <v>0.20818908926210999</v>
      </c>
      <c r="M7" s="339">
        <f t="shared" si="0"/>
        <v>-0.44681531609900016</v>
      </c>
      <c r="N7" s="340">
        <f t="shared" si="1"/>
        <v>-0.91211743824600178</v>
      </c>
    </row>
    <row r="8" spans="1:14" ht="19.05" customHeight="1">
      <c r="A8" s="520" t="s">
        <v>64</v>
      </c>
      <c r="B8" s="13" t="s">
        <v>67</v>
      </c>
      <c r="C8" s="14">
        <v>0.09</v>
      </c>
      <c r="D8" s="15">
        <v>0.10300000000000001</v>
      </c>
      <c r="E8" s="15">
        <v>0.107</v>
      </c>
      <c r="F8" s="15">
        <v>0.111</v>
      </c>
      <c r="G8" s="15">
        <v>0.11161339945858</v>
      </c>
      <c r="H8" s="15">
        <v>0.11820836974798</v>
      </c>
      <c r="I8" s="15">
        <v>0.11734401356668001</v>
      </c>
      <c r="J8" s="15">
        <v>0.11818380533491001</v>
      </c>
      <c r="K8" s="174">
        <v>0.12050696712922</v>
      </c>
      <c r="L8" s="15">
        <v>0.12150881354132</v>
      </c>
      <c r="M8" s="148">
        <f t="shared" si="0"/>
        <v>0.10018464120999937</v>
      </c>
      <c r="N8" s="147">
        <f t="shared" si="1"/>
        <v>0.98954140827400006</v>
      </c>
    </row>
    <row r="9" spans="1:14" ht="19.05" customHeight="1">
      <c r="A9" s="521"/>
      <c r="B9" s="13" t="s">
        <v>68</v>
      </c>
      <c r="C9" s="14">
        <v>0.45500000000000002</v>
      </c>
      <c r="D9" s="15">
        <v>0.45899999999999996</v>
      </c>
      <c r="E9" s="15">
        <v>0.46600000000000003</v>
      </c>
      <c r="F9" s="15">
        <v>0.45899999999999996</v>
      </c>
      <c r="G9" s="15">
        <v>0.45897093268398997</v>
      </c>
      <c r="H9" s="15">
        <v>0.45953369703097002</v>
      </c>
      <c r="I9" s="15">
        <v>0.44980307252779</v>
      </c>
      <c r="J9" s="15">
        <v>0.43802902299236002</v>
      </c>
      <c r="K9" s="174">
        <v>0.43094331001398001</v>
      </c>
      <c r="L9" s="15">
        <v>0.42599270319679</v>
      </c>
      <c r="M9" s="149">
        <f t="shared" si="0"/>
        <v>-0.49506068171900064</v>
      </c>
      <c r="N9" s="150">
        <f t="shared" si="1"/>
        <v>-3.2978229487199973</v>
      </c>
    </row>
    <row r="10" spans="1:14" ht="19.05" customHeight="1">
      <c r="A10" s="522"/>
      <c r="B10" s="13" t="s">
        <v>0</v>
      </c>
      <c r="C10" s="14">
        <v>0.26600000000000001</v>
      </c>
      <c r="D10" s="15">
        <v>0.27699999999999997</v>
      </c>
      <c r="E10" s="15">
        <v>0.28100000000000003</v>
      </c>
      <c r="F10" s="15">
        <v>0.27899999999999997</v>
      </c>
      <c r="G10" s="15">
        <v>0.28140598794763</v>
      </c>
      <c r="H10" s="15">
        <v>0.28486488611187999</v>
      </c>
      <c r="I10" s="15">
        <v>0.28052190684342998</v>
      </c>
      <c r="J10" s="15">
        <v>0.27591262122396998</v>
      </c>
      <c r="K10" s="174">
        <v>0.27447879562681998</v>
      </c>
      <c r="L10" s="15">
        <v>0.27205145586003998</v>
      </c>
      <c r="M10" s="151">
        <f t="shared" si="0"/>
        <v>-0.24273397667800012</v>
      </c>
      <c r="N10" s="152">
        <f t="shared" si="1"/>
        <v>-0.93545320875900173</v>
      </c>
    </row>
    <row r="11" spans="1:14" ht="19.05" customHeight="1">
      <c r="A11" s="520" t="s">
        <v>65</v>
      </c>
      <c r="B11" s="9" t="s">
        <v>67</v>
      </c>
      <c r="C11" s="10">
        <v>8.6999999999999994E-2</v>
      </c>
      <c r="D11" s="11">
        <v>9.8000000000000004E-2</v>
      </c>
      <c r="E11" s="11">
        <v>0.10199999999999999</v>
      </c>
      <c r="F11" s="11">
        <v>0.105</v>
      </c>
      <c r="G11" s="11">
        <v>9.6271315197679994E-2</v>
      </c>
      <c r="H11" s="11">
        <v>0.10015088752362</v>
      </c>
      <c r="I11" s="11">
        <v>0.10455814604379</v>
      </c>
      <c r="J11" s="11">
        <v>9.9915439911770002E-2</v>
      </c>
      <c r="K11" s="173">
        <v>0.101839228605</v>
      </c>
      <c r="L11" s="11">
        <v>9.9264709225700007E-2</v>
      </c>
      <c r="M11" s="148">
        <f>(L11-K11)*100</f>
        <v>-0.25745193792999915</v>
      </c>
      <c r="N11" s="147">
        <f>(L11-G11)*100</f>
        <v>0.29933940280200133</v>
      </c>
    </row>
    <row r="12" spans="1:14" ht="19.05" customHeight="1">
      <c r="A12" s="521"/>
      <c r="B12" s="13" t="s">
        <v>68</v>
      </c>
      <c r="C12" s="14">
        <v>0.439</v>
      </c>
      <c r="D12" s="15">
        <v>0.442</v>
      </c>
      <c r="E12" s="15">
        <v>0.44700000000000001</v>
      </c>
      <c r="F12" s="15">
        <v>0.433</v>
      </c>
      <c r="G12" s="15">
        <v>0.41733460876591999</v>
      </c>
      <c r="H12" s="15">
        <v>0.41525474509853999</v>
      </c>
      <c r="I12" s="15">
        <v>0.40360935507081003</v>
      </c>
      <c r="J12" s="15">
        <v>0.41757044751215</v>
      </c>
      <c r="K12" s="174">
        <v>0.38707783540405</v>
      </c>
      <c r="L12" s="15">
        <v>0.38363762888177999</v>
      </c>
      <c r="M12" s="149">
        <f t="shared" ref="M12:M16" si="2">(L12-K12)*100</f>
        <v>-0.34402065222700062</v>
      </c>
      <c r="N12" s="150">
        <f t="shared" ref="N12:N16" si="3">(L12-G12)*100</f>
        <v>-3.3696979884139999</v>
      </c>
    </row>
    <row r="13" spans="1:14" ht="19.05" customHeight="1">
      <c r="A13" s="522"/>
      <c r="B13" s="18" t="s">
        <v>0</v>
      </c>
      <c r="C13" s="19">
        <v>0.25800000000000001</v>
      </c>
      <c r="D13" s="20">
        <v>0.26500000000000001</v>
      </c>
      <c r="E13" s="20">
        <v>0.26899999999999996</v>
      </c>
      <c r="F13" s="20">
        <v>0.26300000000000001</v>
      </c>
      <c r="G13" s="20">
        <v>0.25051182639983999</v>
      </c>
      <c r="H13" s="20">
        <v>0.25453523003422002</v>
      </c>
      <c r="I13" s="20">
        <v>0.24992431247156999</v>
      </c>
      <c r="J13" s="20">
        <v>0.25438565309868999</v>
      </c>
      <c r="K13" s="175">
        <v>0.24128634142391001</v>
      </c>
      <c r="L13" s="20">
        <v>0.24004309865998999</v>
      </c>
      <c r="M13" s="153">
        <f t="shared" si="2"/>
        <v>-0.12432427639200161</v>
      </c>
      <c r="N13" s="154">
        <f t="shared" si="3"/>
        <v>-1.0468727739849997</v>
      </c>
    </row>
    <row r="14" spans="1:14" ht="19.05" customHeight="1">
      <c r="A14" s="520" t="s">
        <v>66</v>
      </c>
      <c r="B14" s="13" t="s">
        <v>67</v>
      </c>
      <c r="C14" s="14">
        <v>9.3000000000000013E-2</v>
      </c>
      <c r="D14" s="15">
        <v>0.10300000000000001</v>
      </c>
      <c r="E14" s="15">
        <v>0.107</v>
      </c>
      <c r="F14" s="15">
        <v>0.111</v>
      </c>
      <c r="G14" s="15">
        <v>0.10750656873969</v>
      </c>
      <c r="H14" s="15">
        <v>0.11418696552931</v>
      </c>
      <c r="I14" s="15">
        <v>0.11471141738801</v>
      </c>
      <c r="J14" s="15">
        <v>0.11221571761469</v>
      </c>
      <c r="K14" s="174">
        <v>0.11602780044218999</v>
      </c>
      <c r="L14" s="15">
        <v>0.11712366148047</v>
      </c>
      <c r="M14" s="148">
        <f t="shared" si="2"/>
        <v>0.10958610382800077</v>
      </c>
      <c r="N14" s="147">
        <f t="shared" si="3"/>
        <v>0.961709274078</v>
      </c>
    </row>
    <row r="15" spans="1:14" ht="19.05" customHeight="1">
      <c r="A15" s="521"/>
      <c r="B15" s="13" t="s">
        <v>68</v>
      </c>
      <c r="C15" s="14">
        <v>0.43799999999999994</v>
      </c>
      <c r="D15" s="15">
        <v>0.442</v>
      </c>
      <c r="E15" s="15">
        <v>0.44799999999999995</v>
      </c>
      <c r="F15" s="15">
        <v>0.43700000000000006</v>
      </c>
      <c r="G15" s="15">
        <v>0.43416774595768998</v>
      </c>
      <c r="H15" s="15">
        <v>0.43497880753798002</v>
      </c>
      <c r="I15" s="15">
        <v>0.42356644598512</v>
      </c>
      <c r="J15" s="15">
        <v>0.41890944794629997</v>
      </c>
      <c r="K15" s="174">
        <v>0.40478756115621001</v>
      </c>
      <c r="L15" s="15">
        <v>0.39946080634191999</v>
      </c>
      <c r="M15" s="149">
        <f t="shared" si="2"/>
        <v>-0.53267548142900134</v>
      </c>
      <c r="N15" s="150">
        <f t="shared" si="3"/>
        <v>-3.4706939615769983</v>
      </c>
    </row>
    <row r="16" spans="1:14" ht="19.05" customHeight="1">
      <c r="A16" s="522"/>
      <c r="B16" s="18" t="s">
        <v>0</v>
      </c>
      <c r="C16" s="19">
        <v>0.26</v>
      </c>
      <c r="D16" s="20">
        <v>0.26800000000000002</v>
      </c>
      <c r="E16" s="20">
        <v>0.27200000000000002</v>
      </c>
      <c r="F16" s="20">
        <v>0.26800000000000002</v>
      </c>
      <c r="G16" s="20">
        <v>0.26629522769737002</v>
      </c>
      <c r="H16" s="20">
        <v>0.27094267579079001</v>
      </c>
      <c r="I16" s="20">
        <v>0.26574226672955997</v>
      </c>
      <c r="J16" s="20">
        <v>0.26268877216914999</v>
      </c>
      <c r="K16" s="175">
        <v>0.25864772396240998</v>
      </c>
      <c r="L16" s="20">
        <v>0.25621667229695</v>
      </c>
      <c r="M16" s="151">
        <f t="shared" si="2"/>
        <v>-0.24310516654599823</v>
      </c>
      <c r="N16" s="152">
        <f t="shared" si="3"/>
        <v>-1.007855540042002</v>
      </c>
    </row>
    <row r="17" spans="1:14">
      <c r="A17" s="7" t="s">
        <v>69</v>
      </c>
      <c r="B17" s="66"/>
      <c r="C17" s="66"/>
      <c r="D17" s="66"/>
      <c r="E17" s="66"/>
      <c r="F17" s="66"/>
      <c r="G17" s="66"/>
      <c r="H17" s="66"/>
      <c r="I17" s="66"/>
      <c r="J17" s="66"/>
      <c r="K17" s="66"/>
      <c r="L17" s="66"/>
      <c r="M17" s="66"/>
      <c r="N17" s="66"/>
    </row>
    <row r="18" spans="1:14" ht="7.2" customHeight="1"/>
    <row r="19" spans="1:14" s="272" customFormat="1">
      <c r="A19" s="272" t="s">
        <v>168</v>
      </c>
      <c r="B19" s="329"/>
      <c r="C19" s="329"/>
      <c r="D19" s="329"/>
      <c r="E19" s="329"/>
      <c r="F19" s="329"/>
      <c r="G19" s="329"/>
      <c r="H19" s="329"/>
      <c r="I19" s="329"/>
      <c r="J19" s="329"/>
      <c r="K19" s="329"/>
      <c r="L19" s="329"/>
      <c r="M19" s="329"/>
      <c r="N19" s="329"/>
    </row>
    <row r="20" spans="1:14" ht="26.4">
      <c r="A20" s="523"/>
      <c r="B20" s="519"/>
      <c r="C20" s="317">
        <v>2014</v>
      </c>
      <c r="D20" s="317">
        <v>2015</v>
      </c>
      <c r="E20" s="317">
        <v>2016</v>
      </c>
      <c r="F20" s="317">
        <v>2017</v>
      </c>
      <c r="G20" s="317">
        <v>2018</v>
      </c>
      <c r="H20" s="317">
        <v>2019</v>
      </c>
      <c r="I20" s="317">
        <v>2020</v>
      </c>
      <c r="J20" s="317">
        <v>2021</v>
      </c>
      <c r="K20" s="317">
        <v>2022</v>
      </c>
      <c r="L20" s="317">
        <v>2023</v>
      </c>
      <c r="M20" s="317" t="s">
        <v>4</v>
      </c>
      <c r="N20" s="317" t="s">
        <v>5</v>
      </c>
    </row>
    <row r="21" spans="1:14" ht="19.05" customHeight="1">
      <c r="A21" s="552" t="s">
        <v>63</v>
      </c>
      <c r="B21" s="330" t="s">
        <v>67</v>
      </c>
      <c r="C21" s="341">
        <v>0.11809584751996548</v>
      </c>
      <c r="D21" s="333">
        <v>0.12827348716133077</v>
      </c>
      <c r="E21" s="333">
        <v>0.12468301019786202</v>
      </c>
      <c r="F21" s="333">
        <v>0.15085504650515627</v>
      </c>
      <c r="G21" s="333">
        <v>0.14309607541704955</v>
      </c>
      <c r="H21" s="333">
        <v>0.15701839561502806</v>
      </c>
      <c r="I21" s="333">
        <v>0.13965248817478312</v>
      </c>
      <c r="J21" s="333">
        <v>0.14654581159521834</v>
      </c>
      <c r="K21" s="333">
        <v>0.13571790381593413</v>
      </c>
      <c r="L21" s="342">
        <v>0.13688092820066952</v>
      </c>
      <c r="M21" s="335">
        <f>(L21-K21)*100</f>
        <v>0.11630243847353949</v>
      </c>
      <c r="N21" s="335">
        <f>(L21-G21)*100</f>
        <v>-0.62151472163800292</v>
      </c>
    </row>
    <row r="22" spans="1:14" ht="19.05" customHeight="1">
      <c r="A22" s="553"/>
      <c r="B22" s="331" t="s">
        <v>68</v>
      </c>
      <c r="C22" s="341">
        <v>0.13254972488611683</v>
      </c>
      <c r="D22" s="333">
        <v>0.14791053771480117</v>
      </c>
      <c r="E22" s="333">
        <v>0.13132691946539851</v>
      </c>
      <c r="F22" s="333">
        <v>0.1479604283938544</v>
      </c>
      <c r="G22" s="333">
        <v>0.16110096717655792</v>
      </c>
      <c r="H22" s="333">
        <v>0.15359262429089385</v>
      </c>
      <c r="I22" s="333">
        <v>0.13959690533221264</v>
      </c>
      <c r="J22" s="333">
        <v>0.14980892180441019</v>
      </c>
      <c r="K22" s="333">
        <v>0.14705949521191494</v>
      </c>
      <c r="L22" s="342">
        <v>0.15588184971626978</v>
      </c>
      <c r="M22" s="335">
        <f t="shared" ref="M22:M26" si="4">(L22-K22)*100</f>
        <v>0.88223545043548401</v>
      </c>
      <c r="N22" s="335">
        <f t="shared" ref="N22:N26" si="5">(L22-G22)*100</f>
        <v>-0.52191174602881363</v>
      </c>
    </row>
    <row r="23" spans="1:14" ht="19.05" customHeight="1">
      <c r="A23" s="554"/>
      <c r="B23" s="336" t="s">
        <v>0</v>
      </c>
      <c r="C23" s="343">
        <v>0.12524140347828994</v>
      </c>
      <c r="D23" s="338">
        <v>0.13792595601981517</v>
      </c>
      <c r="E23" s="338">
        <v>0.12798588890104098</v>
      </c>
      <c r="F23" s="338">
        <v>0.14945838908887552</v>
      </c>
      <c r="G23" s="338">
        <v>0.15183613069674901</v>
      </c>
      <c r="H23" s="338">
        <v>0.15535361679419168</v>
      </c>
      <c r="I23" s="338">
        <v>0.13962549926247389</v>
      </c>
      <c r="J23" s="338">
        <v>0.14813413047126947</v>
      </c>
      <c r="K23" s="338">
        <v>0.14133198493958629</v>
      </c>
      <c r="L23" s="344">
        <v>0.14592534426641543</v>
      </c>
      <c r="M23" s="340">
        <f t="shared" si="4"/>
        <v>0.45933593268291384</v>
      </c>
      <c r="N23" s="340">
        <f t="shared" si="5"/>
        <v>-0.59107864303335755</v>
      </c>
    </row>
    <row r="24" spans="1:14" ht="19.05" customHeight="1">
      <c r="A24" s="520" t="s">
        <v>64</v>
      </c>
      <c r="B24" s="13" t="s">
        <v>67</v>
      </c>
      <c r="C24" s="214">
        <v>6.3974894671137691E-2</v>
      </c>
      <c r="D24" s="11">
        <v>7.1821499702989053E-2</v>
      </c>
      <c r="E24" s="11">
        <v>7.1227019148036724E-2</v>
      </c>
      <c r="F24" s="11">
        <v>8.2921456958788303E-2</v>
      </c>
      <c r="G24" s="15">
        <v>8.3060948512928612E-2</v>
      </c>
      <c r="H24" s="15">
        <v>9.2520818166789837E-2</v>
      </c>
      <c r="I24" s="15">
        <v>8.1943248235469321E-2</v>
      </c>
      <c r="J24" s="15">
        <v>8.4607964339704078E-2</v>
      </c>
      <c r="K24" s="174">
        <v>7.6047899624723581E-2</v>
      </c>
      <c r="L24" s="145">
        <v>7.6133211372777565E-2</v>
      </c>
      <c r="M24" s="147">
        <f t="shared" si="4"/>
        <v>8.5311748053984449E-3</v>
      </c>
      <c r="N24" s="147">
        <f t="shared" si="5"/>
        <v>-0.69277371401510468</v>
      </c>
    </row>
    <row r="25" spans="1:14" ht="19.05" customHeight="1">
      <c r="A25" s="521"/>
      <c r="B25" s="13" t="s">
        <v>68</v>
      </c>
      <c r="C25" s="215">
        <v>8.4524050748793988E-2</v>
      </c>
      <c r="D25" s="15">
        <v>8.3133826993715271E-2</v>
      </c>
      <c r="E25" s="15">
        <v>8.8403849717193964E-2</v>
      </c>
      <c r="F25" s="15">
        <v>9.8622785704289936E-2</v>
      </c>
      <c r="G25" s="15">
        <v>0.10492515404088451</v>
      </c>
      <c r="H25" s="15">
        <v>0.1048342130419838</v>
      </c>
      <c r="I25" s="15">
        <v>9.9686017533951066E-2</v>
      </c>
      <c r="J25" s="15">
        <v>0.10101749090113969</v>
      </c>
      <c r="K25" s="174">
        <v>0.10205939350335647</v>
      </c>
      <c r="L25" s="145">
        <v>9.6479505547798272E-2</v>
      </c>
      <c r="M25" s="150">
        <f t="shared" si="4"/>
        <v>-0.55798879555581937</v>
      </c>
      <c r="N25" s="150">
        <f t="shared" si="5"/>
        <v>-0.84456484930862386</v>
      </c>
    </row>
    <row r="26" spans="1:14" ht="19.05" customHeight="1">
      <c r="A26" s="522"/>
      <c r="B26" s="13" t="s">
        <v>0</v>
      </c>
      <c r="C26" s="216">
        <v>7.3902535259254012E-2</v>
      </c>
      <c r="D26" s="20">
        <v>7.7354539167279232E-2</v>
      </c>
      <c r="E26" s="20">
        <v>7.9541449900217331E-2</v>
      </c>
      <c r="F26" s="20">
        <v>9.0468645211319185E-2</v>
      </c>
      <c r="G26" s="15">
        <v>9.3732259115036132E-2</v>
      </c>
      <c r="H26" s="15">
        <v>9.8520989101903461E-2</v>
      </c>
      <c r="I26" s="15">
        <v>9.0638772316520858E-2</v>
      </c>
      <c r="J26" s="15">
        <v>9.2689372049089711E-2</v>
      </c>
      <c r="K26" s="174">
        <v>8.8926826713824847E-2</v>
      </c>
      <c r="L26" s="145">
        <v>8.6193021323958438E-2</v>
      </c>
      <c r="M26" s="152">
        <f t="shared" si="4"/>
        <v>-0.27338053898664089</v>
      </c>
      <c r="N26" s="152">
        <f t="shared" si="5"/>
        <v>-0.75392377910776931</v>
      </c>
    </row>
    <row r="27" spans="1:14" ht="19.05" customHeight="1">
      <c r="A27" s="520" t="s">
        <v>65</v>
      </c>
      <c r="B27" s="9" t="s">
        <v>67</v>
      </c>
      <c r="C27" s="214">
        <v>9.0591446035723777E-2</v>
      </c>
      <c r="D27" s="11">
        <v>9.505477721335491E-2</v>
      </c>
      <c r="E27" s="11">
        <v>9.8031299187415252E-2</v>
      </c>
      <c r="F27" s="11">
        <v>0.10921420680916005</v>
      </c>
      <c r="G27" s="11">
        <v>0.1171158614636891</v>
      </c>
      <c r="H27" s="11">
        <v>0.11170771798018185</v>
      </c>
      <c r="I27" s="11">
        <v>0.11411584899171309</v>
      </c>
      <c r="J27" s="11">
        <v>0.10551286870063611</v>
      </c>
      <c r="K27" s="173">
        <v>9.4258638745395473E-2</v>
      </c>
      <c r="L27" s="144">
        <v>8.5069383292201817E-2</v>
      </c>
      <c r="M27" s="147">
        <f>(L27-K27)*100</f>
        <v>-0.91892554531936566</v>
      </c>
      <c r="N27" s="147">
        <f>(L27-G27)*100</f>
        <v>-3.2046478171487287</v>
      </c>
    </row>
    <row r="28" spans="1:14" ht="19.05" customHeight="1">
      <c r="A28" s="521"/>
      <c r="B28" s="13" t="s">
        <v>68</v>
      </c>
      <c r="C28" s="215">
        <v>0.11148815715891636</v>
      </c>
      <c r="D28" s="15">
        <v>0.10860613092957017</v>
      </c>
      <c r="E28" s="15">
        <v>0.11607846614050045</v>
      </c>
      <c r="F28" s="15">
        <v>0.12820220368778101</v>
      </c>
      <c r="G28" s="15">
        <v>0.12904674931599083</v>
      </c>
      <c r="H28" s="15">
        <v>0.12509207421441282</v>
      </c>
      <c r="I28" s="15">
        <v>0.11514579244840611</v>
      </c>
      <c r="J28" s="15">
        <v>0.11985961793364641</v>
      </c>
      <c r="K28" s="174">
        <v>0.11037338186191392</v>
      </c>
      <c r="L28" s="145">
        <v>0.10819881437796235</v>
      </c>
      <c r="M28" s="150">
        <f t="shared" ref="M28:M32" si="6">(L28-K28)*100</f>
        <v>-0.21745674839515755</v>
      </c>
      <c r="N28" s="150">
        <f t="shared" ref="N28:N32" si="7">(L28-G28)*100</f>
        <v>-2.0847934938028487</v>
      </c>
    </row>
    <row r="29" spans="1:14" ht="19.05" customHeight="1">
      <c r="A29" s="522"/>
      <c r="B29" s="18" t="s">
        <v>0</v>
      </c>
      <c r="C29" s="216">
        <v>0.10070425148020661</v>
      </c>
      <c r="D29" s="20">
        <v>0.10161463402986537</v>
      </c>
      <c r="E29" s="20">
        <v>0.1067646455694264</v>
      </c>
      <c r="F29" s="20">
        <v>0.11837540712570975</v>
      </c>
      <c r="G29" s="20">
        <v>0.12284802276384182</v>
      </c>
      <c r="H29" s="20">
        <v>0.11826422042021832</v>
      </c>
      <c r="I29" s="20">
        <v>0.11461605669951476</v>
      </c>
      <c r="J29" s="20">
        <v>0.11249389721278984</v>
      </c>
      <c r="K29" s="175">
        <v>0.10213135921934043</v>
      </c>
      <c r="L29" s="146">
        <v>9.6507568817776015E-2</v>
      </c>
      <c r="M29" s="154">
        <f t="shared" si="6"/>
        <v>-0.56237904015644102</v>
      </c>
      <c r="N29" s="154">
        <f t="shared" si="7"/>
        <v>-2.6340453946065807</v>
      </c>
    </row>
    <row r="30" spans="1:14" ht="19.05" customHeight="1">
      <c r="A30" s="520" t="s">
        <v>66</v>
      </c>
      <c r="B30" s="13" t="s">
        <v>67</v>
      </c>
      <c r="C30" s="214">
        <v>7.6780295467688206E-2</v>
      </c>
      <c r="D30" s="11">
        <v>8.3971716360155393E-2</v>
      </c>
      <c r="E30" s="11">
        <v>8.407359875325876E-2</v>
      </c>
      <c r="F30" s="11">
        <v>9.7171668922777024E-2</v>
      </c>
      <c r="G30" s="15">
        <v>9.8810016005791618E-2</v>
      </c>
      <c r="H30" s="15">
        <v>0.10415191428426625</v>
      </c>
      <c r="I30" s="15">
        <v>9.6919313262588763E-2</v>
      </c>
      <c r="J30" s="15">
        <v>9.6854846725380847E-2</v>
      </c>
      <c r="K30" s="174">
        <v>8.7342207978461928E-2</v>
      </c>
      <c r="L30" s="145">
        <v>8.5182234054272915E-2</v>
      </c>
      <c r="M30" s="147">
        <f t="shared" si="6"/>
        <v>-0.21599739241890126</v>
      </c>
      <c r="N30" s="147">
        <f t="shared" si="7"/>
        <v>-1.3627781951518703</v>
      </c>
    </row>
    <row r="31" spans="1:14" ht="19.05" customHeight="1">
      <c r="A31" s="521"/>
      <c r="B31" s="13" t="s">
        <v>68</v>
      </c>
      <c r="C31" s="215">
        <v>9.7042540918106143E-2</v>
      </c>
      <c r="D31" s="15">
        <v>9.6699068068394789E-2</v>
      </c>
      <c r="E31" s="15">
        <v>0.10069340187898586</v>
      </c>
      <c r="F31" s="15">
        <v>0.11212849669760847</v>
      </c>
      <c r="G31" s="15">
        <v>0.117229117214308</v>
      </c>
      <c r="H31" s="15">
        <v>0.11530808314914245</v>
      </c>
      <c r="I31" s="15">
        <v>0.10794171137518366</v>
      </c>
      <c r="J31" s="15">
        <v>0.11122705719835187</v>
      </c>
      <c r="K31" s="174">
        <v>0.10898428802905899</v>
      </c>
      <c r="L31" s="145">
        <v>0.10580128565732519</v>
      </c>
      <c r="M31" s="150">
        <f t="shared" si="6"/>
        <v>-0.31830023717338007</v>
      </c>
      <c r="N31" s="150">
        <f t="shared" si="7"/>
        <v>-1.1427831556982806</v>
      </c>
    </row>
    <row r="32" spans="1:14" ht="19.05" customHeight="1">
      <c r="A32" s="522"/>
      <c r="B32" s="18" t="s">
        <v>0</v>
      </c>
      <c r="C32" s="216">
        <v>8.6595361883029257E-2</v>
      </c>
      <c r="D32" s="20">
        <v>9.0180842742668119E-2</v>
      </c>
      <c r="E32" s="20">
        <v>9.2138111015968263E-2</v>
      </c>
      <c r="F32" s="20">
        <v>0.10437158863638833</v>
      </c>
      <c r="G32" s="20">
        <v>0.10775422659547022</v>
      </c>
      <c r="H32" s="20">
        <v>0.10959516791146166</v>
      </c>
      <c r="I32" s="20">
        <v>0.102302216363337</v>
      </c>
      <c r="J32" s="20">
        <v>0.10389992435398193</v>
      </c>
      <c r="K32" s="175">
        <v>9.8016296696286462E-2</v>
      </c>
      <c r="L32" s="146">
        <v>9.5338175248629461E-2</v>
      </c>
      <c r="M32" s="152">
        <f t="shared" si="6"/>
        <v>-0.26781214476570003</v>
      </c>
      <c r="N32" s="152">
        <f t="shared" si="7"/>
        <v>-1.2416051346840762</v>
      </c>
    </row>
    <row r="33" spans="1:15">
      <c r="A33" s="7" t="s">
        <v>69</v>
      </c>
      <c r="B33" s="82"/>
      <c r="C33" s="82"/>
      <c r="D33" s="82"/>
      <c r="E33" s="82"/>
      <c r="F33" s="82"/>
      <c r="G33" s="82"/>
      <c r="H33" s="82"/>
      <c r="I33" s="82"/>
      <c r="J33" s="82"/>
      <c r="K33" s="82"/>
      <c r="L33" s="82"/>
      <c r="M33" s="82"/>
    </row>
    <row r="35" spans="1:15" s="272" customFormat="1">
      <c r="A35" s="327" t="s">
        <v>169</v>
      </c>
      <c r="B35" s="329"/>
      <c r="C35" s="329"/>
      <c r="D35" s="329"/>
      <c r="E35" s="329"/>
      <c r="F35" s="329"/>
      <c r="G35" s="329"/>
      <c r="H35" s="329"/>
      <c r="I35" s="329"/>
      <c r="J35" s="329"/>
      <c r="K35" s="329"/>
      <c r="L35" s="329"/>
      <c r="M35" s="329"/>
      <c r="N35" s="329"/>
    </row>
    <row r="36" spans="1:15" ht="26.4">
      <c r="A36" s="32"/>
      <c r="B36" s="364"/>
      <c r="C36" s="365"/>
      <c r="D36" s="316">
        <v>2014</v>
      </c>
      <c r="E36" s="317">
        <v>2015</v>
      </c>
      <c r="F36" s="316">
        <v>2016</v>
      </c>
      <c r="G36" s="316">
        <v>2017</v>
      </c>
      <c r="H36" s="316">
        <v>2018</v>
      </c>
      <c r="I36" s="316">
        <v>2019</v>
      </c>
      <c r="J36" s="316">
        <v>2020</v>
      </c>
      <c r="K36" s="316">
        <v>2021</v>
      </c>
      <c r="L36" s="316">
        <v>2022</v>
      </c>
      <c r="M36" s="316">
        <v>2023</v>
      </c>
      <c r="N36" s="317" t="s">
        <v>4</v>
      </c>
      <c r="O36" s="317" t="s">
        <v>5</v>
      </c>
    </row>
    <row r="37" spans="1:15" ht="16.8" customHeight="1">
      <c r="A37" s="555" t="s">
        <v>63</v>
      </c>
      <c r="B37" s="546" t="s">
        <v>99</v>
      </c>
      <c r="C37" s="330" t="s">
        <v>67</v>
      </c>
      <c r="D37" s="345">
        <v>159911.49099239</v>
      </c>
      <c r="E37" s="346">
        <v>160299.776809459</v>
      </c>
      <c r="F37" s="346">
        <v>161011.92183103701</v>
      </c>
      <c r="G37" s="346">
        <v>167070.81339823201</v>
      </c>
      <c r="H37" s="346">
        <v>171249.01632814499</v>
      </c>
      <c r="I37" s="346">
        <v>168060.97152114901</v>
      </c>
      <c r="J37" s="346">
        <v>170272.37484263399</v>
      </c>
      <c r="K37" s="346">
        <v>176282.00472984</v>
      </c>
      <c r="L37" s="346">
        <v>186208.69878072999</v>
      </c>
      <c r="M37" s="347">
        <v>199955.90440666801</v>
      </c>
      <c r="N37" s="333">
        <f>((M37/L37)-1)</f>
        <v>7.3826871225420199E-2</v>
      </c>
      <c r="O37" s="333">
        <f>((M37/H37)-1)</f>
        <v>0.16763242612451146</v>
      </c>
    </row>
    <row r="38" spans="1:15" ht="16.8" customHeight="1">
      <c r="A38" s="556"/>
      <c r="B38" s="547"/>
      <c r="C38" s="331" t="s">
        <v>68</v>
      </c>
      <c r="D38" s="345">
        <v>153787.57902010999</v>
      </c>
      <c r="E38" s="346">
        <v>151476.89406121901</v>
      </c>
      <c r="F38" s="346">
        <v>157965.124799407</v>
      </c>
      <c r="G38" s="346">
        <v>156303.24454331701</v>
      </c>
      <c r="H38" s="346">
        <v>158154.687448207</v>
      </c>
      <c r="I38" s="346">
        <v>159524.44652701801</v>
      </c>
      <c r="J38" s="346">
        <v>160725.12739952901</v>
      </c>
      <c r="K38" s="346">
        <v>166541.051493704</v>
      </c>
      <c r="L38" s="346">
        <v>180125.82987268301</v>
      </c>
      <c r="M38" s="347">
        <v>177639.83260715599</v>
      </c>
      <c r="N38" s="333">
        <f t="shared" ref="N38:N40" si="8">((M38/L38)-1)</f>
        <v>-1.3801447950492096E-2</v>
      </c>
      <c r="O38" s="333">
        <f t="shared" ref="O38:O40" si="9">((M38/H38)-1)</f>
        <v>0.12320308347060571</v>
      </c>
    </row>
    <row r="39" spans="1:15" ht="16.8" customHeight="1">
      <c r="A39" s="556"/>
      <c r="B39" s="548"/>
      <c r="C39" s="336" t="s">
        <v>0</v>
      </c>
      <c r="D39" s="348">
        <v>313699.07001248997</v>
      </c>
      <c r="E39" s="349">
        <v>311776.67087067303</v>
      </c>
      <c r="F39" s="349">
        <v>318977.046630439</v>
      </c>
      <c r="G39" s="349">
        <v>323374.05794154998</v>
      </c>
      <c r="H39" s="349">
        <v>329403.70377635199</v>
      </c>
      <c r="I39" s="349">
        <v>327585.41804816399</v>
      </c>
      <c r="J39" s="349">
        <v>330997.50224216399</v>
      </c>
      <c r="K39" s="349">
        <v>342823.056223544</v>
      </c>
      <c r="L39" s="349">
        <v>366334.52865341498</v>
      </c>
      <c r="M39" s="350">
        <v>377595.737013823</v>
      </c>
      <c r="N39" s="351">
        <f t="shared" si="8"/>
        <v>3.0740231890786784E-2</v>
      </c>
      <c r="O39" s="351">
        <f t="shared" si="9"/>
        <v>0.14630082383709597</v>
      </c>
    </row>
    <row r="40" spans="1:15" ht="16.8" customHeight="1">
      <c r="A40" s="556"/>
      <c r="B40" s="549" t="s">
        <v>100</v>
      </c>
      <c r="C40" s="352" t="s">
        <v>67</v>
      </c>
      <c r="D40" s="353">
        <v>21413.759084613001</v>
      </c>
      <c r="E40" s="354">
        <v>23587.915544261901</v>
      </c>
      <c r="F40" s="354">
        <v>22935.0638974508</v>
      </c>
      <c r="G40" s="354">
        <v>29681.004663708001</v>
      </c>
      <c r="H40" s="354">
        <v>28597.210787095199</v>
      </c>
      <c r="I40" s="354">
        <v>31303.962004018598</v>
      </c>
      <c r="J40" s="354">
        <v>27638.786057225301</v>
      </c>
      <c r="K40" s="354">
        <v>30269.216325544599</v>
      </c>
      <c r="L40" s="354">
        <v>29240.284372883001</v>
      </c>
      <c r="M40" s="355">
        <v>31710.746163134801</v>
      </c>
      <c r="N40" s="356">
        <f t="shared" si="8"/>
        <v>8.448829562488358E-2</v>
      </c>
      <c r="O40" s="356">
        <f t="shared" si="9"/>
        <v>0.10887549136241703</v>
      </c>
    </row>
    <row r="41" spans="1:15" ht="16.8" customHeight="1">
      <c r="A41" s="556"/>
      <c r="B41" s="550"/>
      <c r="C41" s="357" t="s">
        <v>68</v>
      </c>
      <c r="D41" s="353">
        <v>23499.331171853999</v>
      </c>
      <c r="E41" s="354">
        <v>26294.221256856101</v>
      </c>
      <c r="F41" s="354">
        <v>23881.3354387666</v>
      </c>
      <c r="G41" s="354">
        <v>27142.7475819971</v>
      </c>
      <c r="H41" s="354">
        <v>30371.799363815499</v>
      </c>
      <c r="I41" s="354">
        <v>28947.973616262301</v>
      </c>
      <c r="J41" s="354">
        <v>26076.998715076701</v>
      </c>
      <c r="K41" s="354">
        <v>29345.5624274441</v>
      </c>
      <c r="L41" s="354">
        <v>31056.343868070198</v>
      </c>
      <c r="M41" s="355">
        <v>32804.442933473598</v>
      </c>
      <c r="N41" s="358">
        <f t="shared" ref="N41:N63" si="10">((M41/L41)-1)</f>
        <v>5.6287986532782552E-2</v>
      </c>
      <c r="O41" s="358">
        <f t="shared" ref="O41:O63" si="11">((M41/H41)-1)</f>
        <v>8.0095470818772663E-2</v>
      </c>
    </row>
    <row r="42" spans="1:15" ht="16.8" customHeight="1">
      <c r="A42" s="556"/>
      <c r="B42" s="551"/>
      <c r="C42" s="359" t="s">
        <v>0</v>
      </c>
      <c r="D42" s="360">
        <v>44913.090256465999</v>
      </c>
      <c r="E42" s="361">
        <v>49882.136801118097</v>
      </c>
      <c r="F42" s="361">
        <v>46816.399336217502</v>
      </c>
      <c r="G42" s="361">
        <v>56823.752245705196</v>
      </c>
      <c r="H42" s="361">
        <v>58969.010150910799</v>
      </c>
      <c r="I42" s="361">
        <v>60251.935620281001</v>
      </c>
      <c r="J42" s="361">
        <v>53715.784772302097</v>
      </c>
      <c r="K42" s="361">
        <v>59614.778752988801</v>
      </c>
      <c r="L42" s="361">
        <v>60296.628240953098</v>
      </c>
      <c r="M42" s="362">
        <v>64515.189096608403</v>
      </c>
      <c r="N42" s="363">
        <f t="shared" si="10"/>
        <v>6.9963461950101058E-2</v>
      </c>
      <c r="O42" s="363">
        <f t="shared" si="11"/>
        <v>9.4052434176935984E-2</v>
      </c>
    </row>
    <row r="43" spans="1:15" ht="16.8" customHeight="1">
      <c r="A43" s="556"/>
      <c r="B43" s="547" t="s">
        <v>12</v>
      </c>
      <c r="C43" s="330" t="s">
        <v>67</v>
      </c>
      <c r="D43" s="345">
        <v>181325.250077</v>
      </c>
      <c r="E43" s="346">
        <v>183887.692353722</v>
      </c>
      <c r="F43" s="346">
        <v>183946.985728486</v>
      </c>
      <c r="G43" s="346">
        <v>196751.81806193999</v>
      </c>
      <c r="H43" s="346">
        <v>199846.22711524001</v>
      </c>
      <c r="I43" s="346">
        <v>199364.93352516799</v>
      </c>
      <c r="J43" s="346">
        <v>197911.16089986</v>
      </c>
      <c r="K43" s="346">
        <v>206551.221055384</v>
      </c>
      <c r="L43" s="346">
        <v>215448.98315361401</v>
      </c>
      <c r="M43" s="347">
        <v>231666.65056980299</v>
      </c>
      <c r="N43" s="333">
        <f t="shared" si="10"/>
        <v>7.5273817396603215E-2</v>
      </c>
      <c r="O43" s="333">
        <f t="shared" si="11"/>
        <v>0.15922453935652214</v>
      </c>
    </row>
    <row r="44" spans="1:15" ht="16.8" customHeight="1">
      <c r="A44" s="556"/>
      <c r="B44" s="547"/>
      <c r="C44" s="331" t="s">
        <v>68</v>
      </c>
      <c r="D44" s="345">
        <v>177286.91019195999</v>
      </c>
      <c r="E44" s="346">
        <v>177771.11531807299</v>
      </c>
      <c r="F44" s="346">
        <v>181846.460238175</v>
      </c>
      <c r="G44" s="346">
        <v>183445.99212531399</v>
      </c>
      <c r="H44" s="346">
        <v>188526.48681202301</v>
      </c>
      <c r="I44" s="346">
        <v>188472.42014328</v>
      </c>
      <c r="J44" s="346">
        <v>186802.12611460601</v>
      </c>
      <c r="K44" s="346">
        <v>195886.61392114899</v>
      </c>
      <c r="L44" s="346">
        <v>211182.17374075399</v>
      </c>
      <c r="M44" s="347">
        <v>210444.27554062899</v>
      </c>
      <c r="N44" s="333">
        <f t="shared" si="10"/>
        <v>-3.4941310956995153E-3</v>
      </c>
      <c r="O44" s="333">
        <f t="shared" si="11"/>
        <v>0.11625840537971666</v>
      </c>
    </row>
    <row r="45" spans="1:15" ht="16.8" customHeight="1">
      <c r="A45" s="557"/>
      <c r="B45" s="548"/>
      <c r="C45" s="336" t="s">
        <v>0</v>
      </c>
      <c r="D45" s="345">
        <v>358612.16026896</v>
      </c>
      <c r="E45" s="346">
        <v>361658.80767179001</v>
      </c>
      <c r="F45" s="346">
        <v>365793.44596665702</v>
      </c>
      <c r="G45" s="346">
        <v>380197.81018725497</v>
      </c>
      <c r="H45" s="346">
        <v>388372.713927262</v>
      </c>
      <c r="I45" s="346">
        <v>387837.35366844502</v>
      </c>
      <c r="J45" s="346">
        <v>384713.28701446502</v>
      </c>
      <c r="K45" s="346">
        <v>402437.83497653197</v>
      </c>
      <c r="L45" s="346">
        <v>426631.156894368</v>
      </c>
      <c r="M45" s="347">
        <v>442110.92611043103</v>
      </c>
      <c r="N45" s="351">
        <f t="shared" si="10"/>
        <v>3.6283728850810881E-2</v>
      </c>
      <c r="O45" s="351">
        <f t="shared" si="11"/>
        <v>0.13836763051596268</v>
      </c>
    </row>
    <row r="46" spans="1:15" ht="16.8" customHeight="1">
      <c r="A46" s="558" t="s">
        <v>64</v>
      </c>
      <c r="B46" s="561" t="s">
        <v>99</v>
      </c>
      <c r="C46" s="9" t="s">
        <v>67</v>
      </c>
      <c r="D46" s="227">
        <v>1146930.1425985</v>
      </c>
      <c r="E46" s="83">
        <v>1119507.1642708101</v>
      </c>
      <c r="F46" s="83">
        <v>1142361.70386915</v>
      </c>
      <c r="G46" s="83">
        <v>1151653.7941055901</v>
      </c>
      <c r="H46" s="83">
        <v>1176310.22685377</v>
      </c>
      <c r="I46" s="83">
        <v>1185654.324092</v>
      </c>
      <c r="J46" s="83">
        <v>1172454.4984198201</v>
      </c>
      <c r="K46" s="83">
        <v>1176600.81628246</v>
      </c>
      <c r="L46" s="83">
        <v>1207046.4216448399</v>
      </c>
      <c r="M46" s="228">
        <v>1215633.92438536</v>
      </c>
      <c r="N46" s="11">
        <f t="shared" si="10"/>
        <v>7.1144759526464707E-3</v>
      </c>
      <c r="O46" s="11">
        <f t="shared" si="11"/>
        <v>3.3429699609742958E-2</v>
      </c>
    </row>
    <row r="47" spans="1:15" ht="16.8" customHeight="1">
      <c r="A47" s="559"/>
      <c r="B47" s="562"/>
      <c r="C47" s="13" t="s">
        <v>68</v>
      </c>
      <c r="D47" s="217">
        <v>1048469.9020838001</v>
      </c>
      <c r="E47" s="218">
        <v>1058743.5227675899</v>
      </c>
      <c r="F47" s="218">
        <v>1051907.9248466601</v>
      </c>
      <c r="G47" s="218">
        <v>1047680.7849903801</v>
      </c>
      <c r="H47" s="218">
        <v>1094752.8637715499</v>
      </c>
      <c r="I47" s="218">
        <v>1111571.2923482601</v>
      </c>
      <c r="J47" s="218">
        <v>1105095.6360375499</v>
      </c>
      <c r="K47" s="218">
        <v>1121278.1544792501</v>
      </c>
      <c r="L47" s="218">
        <v>1150408.7962680501</v>
      </c>
      <c r="M47" s="219">
        <v>1162664.1350796099</v>
      </c>
      <c r="N47" s="15">
        <f t="shared" si="10"/>
        <v>1.0653029472059261E-2</v>
      </c>
      <c r="O47" s="15">
        <f t="shared" si="11"/>
        <v>6.2033426497828836E-2</v>
      </c>
    </row>
    <row r="48" spans="1:15" ht="16.8" customHeight="1">
      <c r="A48" s="559"/>
      <c r="B48" s="563"/>
      <c r="C48" s="18" t="s">
        <v>0</v>
      </c>
      <c r="D48" s="229">
        <v>2195400.0446823998</v>
      </c>
      <c r="E48" s="84">
        <v>2178250.6870383602</v>
      </c>
      <c r="F48" s="84">
        <v>2194269.6287158299</v>
      </c>
      <c r="G48" s="84">
        <v>2199334.5790959699</v>
      </c>
      <c r="H48" s="84">
        <v>2271063.0906253099</v>
      </c>
      <c r="I48" s="84">
        <v>2297225.6164402999</v>
      </c>
      <c r="J48" s="84">
        <v>2277550.1344573698</v>
      </c>
      <c r="K48" s="84">
        <v>2297878.9707617001</v>
      </c>
      <c r="L48" s="84">
        <v>2357455.21791289</v>
      </c>
      <c r="M48" s="230">
        <v>2378298.0594649701</v>
      </c>
      <c r="N48" s="22">
        <f t="shared" si="10"/>
        <v>8.8412460154949635E-3</v>
      </c>
      <c r="O48" s="22">
        <f t="shared" si="11"/>
        <v>4.7217961175237244E-2</v>
      </c>
    </row>
    <row r="49" spans="1:15" ht="16.8" customHeight="1">
      <c r="A49" s="559"/>
      <c r="B49" s="564" t="s">
        <v>100</v>
      </c>
      <c r="C49" s="37" t="s">
        <v>67</v>
      </c>
      <c r="D49" s="222">
        <v>78389.708406499005</v>
      </c>
      <c r="E49" s="223">
        <v>86626.315348223303</v>
      </c>
      <c r="F49" s="223">
        <v>87607.004761092103</v>
      </c>
      <c r="G49" s="223">
        <v>104131.550393346</v>
      </c>
      <c r="H49" s="223">
        <v>106556.093373355</v>
      </c>
      <c r="I49" s="223">
        <v>120881.790264745</v>
      </c>
      <c r="J49" s="223">
        <v>104650.099053408</v>
      </c>
      <c r="K49" s="223">
        <v>108751.00069478501</v>
      </c>
      <c r="L49" s="223">
        <v>99348.597268565107</v>
      </c>
      <c r="M49" s="224">
        <v>100176.903917794</v>
      </c>
      <c r="N49" s="231">
        <f t="shared" si="10"/>
        <v>8.3373763898222375E-3</v>
      </c>
      <c r="O49" s="231">
        <f t="shared" si="11"/>
        <v>-5.9866960711569828E-2</v>
      </c>
    </row>
    <row r="50" spans="1:15" ht="16.8" customHeight="1">
      <c r="A50" s="559"/>
      <c r="B50" s="565"/>
      <c r="C50" s="87" t="s">
        <v>68</v>
      </c>
      <c r="D50" s="222">
        <v>96803.114581875998</v>
      </c>
      <c r="E50" s="223">
        <v>95998.0894091433</v>
      </c>
      <c r="F50" s="223">
        <v>102010.863116986</v>
      </c>
      <c r="G50" s="223">
        <v>114630.36329949999</v>
      </c>
      <c r="H50" s="223">
        <v>128332.410844193</v>
      </c>
      <c r="I50" s="223">
        <v>130177.78759104499</v>
      </c>
      <c r="J50" s="223">
        <v>122360.18222108101</v>
      </c>
      <c r="K50" s="223">
        <v>125996.562359478</v>
      </c>
      <c r="L50" s="223">
        <v>130754.77729660099</v>
      </c>
      <c r="M50" s="224">
        <v>124151.318713195</v>
      </c>
      <c r="N50" s="213">
        <f t="shared" si="10"/>
        <v>-5.0502618106464059E-2</v>
      </c>
      <c r="O50" s="213">
        <f t="shared" si="11"/>
        <v>-3.2580172876781832E-2</v>
      </c>
    </row>
    <row r="51" spans="1:15" ht="16.8" customHeight="1">
      <c r="A51" s="559"/>
      <c r="B51" s="566"/>
      <c r="C51" s="88" t="s">
        <v>0</v>
      </c>
      <c r="D51" s="222">
        <v>175192.82298837</v>
      </c>
      <c r="E51" s="223">
        <v>182624.40475736599</v>
      </c>
      <c r="F51" s="223">
        <v>189617.86787807901</v>
      </c>
      <c r="G51" s="223">
        <v>218761.91369284701</v>
      </c>
      <c r="H51" s="223">
        <v>234888.50421754899</v>
      </c>
      <c r="I51" s="223">
        <v>251059.57785579</v>
      </c>
      <c r="J51" s="223">
        <v>227010.28127449</v>
      </c>
      <c r="K51" s="223">
        <v>234747.563054264</v>
      </c>
      <c r="L51" s="223">
        <v>230103.374565165</v>
      </c>
      <c r="M51" s="224">
        <v>224328.22263099</v>
      </c>
      <c r="N51" s="232">
        <f t="shared" si="10"/>
        <v>-2.5098075789147023E-2</v>
      </c>
      <c r="O51" s="232">
        <f t="shared" si="11"/>
        <v>-4.4958699114445722E-2</v>
      </c>
    </row>
    <row r="52" spans="1:15" ht="16.8" customHeight="1">
      <c r="A52" s="559"/>
      <c r="B52" s="561" t="s">
        <v>12</v>
      </c>
      <c r="C52" s="9" t="s">
        <v>67</v>
      </c>
      <c r="D52" s="227">
        <v>1225319.8510050001</v>
      </c>
      <c r="E52" s="83">
        <v>1206133.4796190299</v>
      </c>
      <c r="F52" s="83">
        <v>1229968.7086302401</v>
      </c>
      <c r="G52" s="83">
        <v>1255785.34449894</v>
      </c>
      <c r="H52" s="83">
        <v>1282866.3202271201</v>
      </c>
      <c r="I52" s="83">
        <v>1306536.1143567499</v>
      </c>
      <c r="J52" s="83">
        <v>1277104.59747323</v>
      </c>
      <c r="K52" s="83">
        <v>1285351.8169772499</v>
      </c>
      <c r="L52" s="83">
        <v>1306395.0189133999</v>
      </c>
      <c r="M52" s="228">
        <v>1315810.8283031599</v>
      </c>
      <c r="N52" s="11">
        <f t="shared" si="10"/>
        <v>7.2074749623523005E-3</v>
      </c>
      <c r="O52" s="11">
        <f t="shared" si="11"/>
        <v>2.5680390510374629E-2</v>
      </c>
    </row>
    <row r="53" spans="1:15" ht="16.8" customHeight="1">
      <c r="A53" s="559"/>
      <c r="B53" s="562"/>
      <c r="C53" s="13" t="s">
        <v>68</v>
      </c>
      <c r="D53" s="217">
        <v>1145273.0166656999</v>
      </c>
      <c r="E53" s="218">
        <v>1154741.6121767201</v>
      </c>
      <c r="F53" s="218">
        <v>1153918.78796366</v>
      </c>
      <c r="G53" s="218">
        <v>1162311.14828988</v>
      </c>
      <c r="H53" s="218">
        <v>1223085.2746157299</v>
      </c>
      <c r="I53" s="218">
        <v>1241749.07993931</v>
      </c>
      <c r="J53" s="218">
        <v>1227455.8182586399</v>
      </c>
      <c r="K53" s="218">
        <v>1247274.71683873</v>
      </c>
      <c r="L53" s="218">
        <v>1281163.57356465</v>
      </c>
      <c r="M53" s="219">
        <v>1286815.4537928</v>
      </c>
      <c r="N53" s="15">
        <f t="shared" si="10"/>
        <v>4.4115211708872781E-3</v>
      </c>
      <c r="O53" s="15">
        <f t="shared" si="11"/>
        <v>5.2106080009092448E-2</v>
      </c>
    </row>
    <row r="54" spans="1:15" ht="16.8" customHeight="1">
      <c r="A54" s="568"/>
      <c r="B54" s="563"/>
      <c r="C54" s="18" t="s">
        <v>0</v>
      </c>
      <c r="D54" s="229">
        <v>2370592.8676707</v>
      </c>
      <c r="E54" s="84">
        <v>2360875.0917957202</v>
      </c>
      <c r="F54" s="84">
        <v>2383887.4965939098</v>
      </c>
      <c r="G54" s="84">
        <v>2418096.4927888201</v>
      </c>
      <c r="H54" s="84">
        <v>2505951.59484286</v>
      </c>
      <c r="I54" s="84">
        <v>2548285.1942961202</v>
      </c>
      <c r="J54" s="84">
        <v>2504560.4157318501</v>
      </c>
      <c r="K54" s="84">
        <v>2532626.5338159599</v>
      </c>
      <c r="L54" s="84">
        <v>2587558.5924780602</v>
      </c>
      <c r="M54" s="230">
        <v>2602626.2820959399</v>
      </c>
      <c r="N54" s="22">
        <f t="shared" si="10"/>
        <v>5.8231298265789544E-3</v>
      </c>
      <c r="O54" s="22">
        <f t="shared" si="11"/>
        <v>3.8578034568597541E-2</v>
      </c>
    </row>
    <row r="55" spans="1:15" ht="16.8" customHeight="1">
      <c r="A55" s="558" t="s">
        <v>65</v>
      </c>
      <c r="B55" s="561" t="s">
        <v>99</v>
      </c>
      <c r="C55" s="9" t="s">
        <v>67</v>
      </c>
      <c r="D55" s="217">
        <v>539881.54588547</v>
      </c>
      <c r="E55" s="218">
        <v>531405.01204052696</v>
      </c>
      <c r="F55" s="218">
        <v>538356.72994855198</v>
      </c>
      <c r="G55" s="218">
        <v>542414.55063693004</v>
      </c>
      <c r="H55" s="218">
        <v>547577.33168786601</v>
      </c>
      <c r="I55" s="218">
        <v>547464.26455647498</v>
      </c>
      <c r="J55" s="218">
        <v>549597.29725124501</v>
      </c>
      <c r="K55" s="218">
        <v>565930.90736278996</v>
      </c>
      <c r="L55" s="218">
        <v>567340.865995951</v>
      </c>
      <c r="M55" s="219">
        <v>568017.53608384705</v>
      </c>
      <c r="N55" s="11">
        <f t="shared" si="10"/>
        <v>1.1927046480393333E-3</v>
      </c>
      <c r="O55" s="11">
        <f t="shared" si="11"/>
        <v>3.7328434201203464E-2</v>
      </c>
    </row>
    <row r="56" spans="1:15" ht="16.8" customHeight="1">
      <c r="A56" s="559"/>
      <c r="B56" s="562"/>
      <c r="C56" s="13" t="s">
        <v>68</v>
      </c>
      <c r="D56" s="217">
        <v>494650.25827294</v>
      </c>
      <c r="E56" s="218">
        <v>491130.81944159698</v>
      </c>
      <c r="F56" s="218">
        <v>494703.76057239802</v>
      </c>
      <c r="G56" s="218">
        <v>494896.326703506</v>
      </c>
      <c r="H56" s="218">
        <v>499519.57885655097</v>
      </c>
      <c r="I56" s="218">
        <v>517785.93883742602</v>
      </c>
      <c r="J56" s="218">
        <v>518358.79815324699</v>
      </c>
      <c r="K56" s="218">
        <v>527770.88360337098</v>
      </c>
      <c r="L56" s="218">
        <v>532278.18094953604</v>
      </c>
      <c r="M56" s="219">
        <v>541673.99004397402</v>
      </c>
      <c r="N56" s="15">
        <f t="shared" si="10"/>
        <v>1.7652065086862567E-2</v>
      </c>
      <c r="O56" s="15">
        <f t="shared" si="11"/>
        <v>8.4389907766815764E-2</v>
      </c>
    </row>
    <row r="57" spans="1:15" ht="16.8" customHeight="1">
      <c r="A57" s="559"/>
      <c r="B57" s="563"/>
      <c r="C57" s="18" t="s">
        <v>0</v>
      </c>
      <c r="D57" s="217">
        <v>1034531.8041584</v>
      </c>
      <c r="E57" s="218">
        <v>1022535.83148211</v>
      </c>
      <c r="F57" s="218">
        <v>1033060.49052097</v>
      </c>
      <c r="G57" s="218">
        <v>1037310.87734043</v>
      </c>
      <c r="H57" s="218">
        <v>1047096.91054442</v>
      </c>
      <c r="I57" s="218">
        <v>1065250.2033938901</v>
      </c>
      <c r="J57" s="218">
        <v>1067956.0954044899</v>
      </c>
      <c r="K57" s="218">
        <v>1093701.7909661499</v>
      </c>
      <c r="L57" s="218">
        <v>1099619.0469454799</v>
      </c>
      <c r="M57" s="219">
        <v>1109691.5261278199</v>
      </c>
      <c r="N57" s="22">
        <f t="shared" si="10"/>
        <v>9.1599715468000387E-3</v>
      </c>
      <c r="O57" s="22">
        <f t="shared" si="11"/>
        <v>5.9779199950895645E-2</v>
      </c>
    </row>
    <row r="58" spans="1:15" ht="16.8" customHeight="1">
      <c r="A58" s="559"/>
      <c r="B58" s="564" t="s">
        <v>100</v>
      </c>
      <c r="C58" s="37" t="s">
        <v>67</v>
      </c>
      <c r="D58" s="220">
        <v>53780.723434549</v>
      </c>
      <c r="E58" s="85">
        <v>55818.389619237103</v>
      </c>
      <c r="F58" s="85">
        <v>58511.797156153698</v>
      </c>
      <c r="G58" s="85">
        <v>66502.379542180293</v>
      </c>
      <c r="H58" s="85">
        <v>72636.927224597093</v>
      </c>
      <c r="I58" s="85">
        <v>68846.690337378997</v>
      </c>
      <c r="J58" s="85">
        <v>70796.799003564098</v>
      </c>
      <c r="K58" s="85">
        <v>66756.682609240801</v>
      </c>
      <c r="L58" s="85">
        <v>59041.995895315697</v>
      </c>
      <c r="M58" s="221">
        <v>52813.7332070954</v>
      </c>
      <c r="N58" s="231">
        <f t="shared" si="10"/>
        <v>-0.10548868807320311</v>
      </c>
      <c r="O58" s="231">
        <f t="shared" si="11"/>
        <v>-0.27290793780699674</v>
      </c>
    </row>
    <row r="59" spans="1:15" ht="16.8" customHeight="1">
      <c r="A59" s="559"/>
      <c r="B59" s="565"/>
      <c r="C59" s="87" t="s">
        <v>68</v>
      </c>
      <c r="D59" s="222">
        <v>62067.429013319001</v>
      </c>
      <c r="E59" s="223">
        <v>59838.663839415101</v>
      </c>
      <c r="F59" s="223">
        <v>64965.555789151098</v>
      </c>
      <c r="G59" s="223">
        <v>72776.967260944002</v>
      </c>
      <c r="H59" s="223">
        <v>74012.443056507895</v>
      </c>
      <c r="I59" s="223">
        <v>74031.695426775404</v>
      </c>
      <c r="J59" s="223">
        <v>67453.863107136494</v>
      </c>
      <c r="K59" s="223">
        <v>71873.098603529303</v>
      </c>
      <c r="L59" s="223">
        <v>66038.202685150696</v>
      </c>
      <c r="M59" s="224">
        <v>65719.225817420695</v>
      </c>
      <c r="N59" s="213">
        <f t="shared" si="10"/>
        <v>-4.8301869941975717E-3</v>
      </c>
      <c r="O59" s="213">
        <f t="shared" si="11"/>
        <v>-0.11205166180983106</v>
      </c>
    </row>
    <row r="60" spans="1:15" ht="16.8" customHeight="1">
      <c r="A60" s="559"/>
      <c r="B60" s="566"/>
      <c r="C60" s="88" t="s">
        <v>0</v>
      </c>
      <c r="D60" s="225">
        <v>115848.15244787</v>
      </c>
      <c r="E60" s="86">
        <v>115657.05345865199</v>
      </c>
      <c r="F60" s="86">
        <v>123477.352945304</v>
      </c>
      <c r="G60" s="86">
        <v>139279.346803124</v>
      </c>
      <c r="H60" s="86">
        <v>146649.37028110499</v>
      </c>
      <c r="I60" s="86">
        <v>142878.38576415501</v>
      </c>
      <c r="J60" s="86">
        <v>138250.66211070001</v>
      </c>
      <c r="K60" s="86">
        <v>138629.78121277</v>
      </c>
      <c r="L60" s="86">
        <v>125080.19858046601</v>
      </c>
      <c r="M60" s="226">
        <v>118532.95902451601</v>
      </c>
      <c r="N60" s="232">
        <f t="shared" si="10"/>
        <v>-5.2344332918036307E-2</v>
      </c>
      <c r="O60" s="232">
        <f>((M60/H60)-1)</f>
        <v>-0.19172541418141797</v>
      </c>
    </row>
    <row r="61" spans="1:15" ht="16.8" customHeight="1">
      <c r="A61" s="559"/>
      <c r="B61" s="561" t="s">
        <v>12</v>
      </c>
      <c r="C61" s="9" t="s">
        <v>67</v>
      </c>
      <c r="D61" s="217">
        <v>593662.26932000997</v>
      </c>
      <c r="E61" s="218">
        <v>587223.40165976202</v>
      </c>
      <c r="F61" s="218">
        <v>596868.52710471</v>
      </c>
      <c r="G61" s="218">
        <v>608916.93017911096</v>
      </c>
      <c r="H61" s="218">
        <v>620214.25891246705</v>
      </c>
      <c r="I61" s="218">
        <v>616310.954893852</v>
      </c>
      <c r="J61" s="218">
        <v>620394.09625480894</v>
      </c>
      <c r="K61" s="218">
        <v>632687.58997203095</v>
      </c>
      <c r="L61" s="218">
        <v>626382.86189126503</v>
      </c>
      <c r="M61" s="219">
        <v>620831.26929094305</v>
      </c>
      <c r="N61" s="11">
        <f t="shared" si="10"/>
        <v>-8.862938209324267E-3</v>
      </c>
      <c r="O61" s="11">
        <f t="shared" si="11"/>
        <v>9.9483423608792698E-4</v>
      </c>
    </row>
    <row r="62" spans="1:15" ht="16.8" customHeight="1">
      <c r="A62" s="559"/>
      <c r="B62" s="562"/>
      <c r="C62" s="13" t="s">
        <v>68</v>
      </c>
      <c r="D62" s="217">
        <v>556717.68728625996</v>
      </c>
      <c r="E62" s="218">
        <v>550969.48328101099</v>
      </c>
      <c r="F62" s="218">
        <v>559669.31636154896</v>
      </c>
      <c r="G62" s="218">
        <v>567673.29396445001</v>
      </c>
      <c r="H62" s="218">
        <v>573532.02191305906</v>
      </c>
      <c r="I62" s="218">
        <v>591817.63426419895</v>
      </c>
      <c r="J62" s="218">
        <v>585812.66126038297</v>
      </c>
      <c r="K62" s="218">
        <v>599643.98220690002</v>
      </c>
      <c r="L62" s="218">
        <v>598316.38363468705</v>
      </c>
      <c r="M62" s="219">
        <v>607393.215861395</v>
      </c>
      <c r="N62" s="15">
        <f t="shared" si="10"/>
        <v>1.5170622892803687E-2</v>
      </c>
      <c r="O62" s="15">
        <f t="shared" si="11"/>
        <v>5.9039761782418765E-2</v>
      </c>
    </row>
    <row r="63" spans="1:15" ht="16.8" customHeight="1">
      <c r="A63" s="560"/>
      <c r="B63" s="567"/>
      <c r="C63" s="18" t="s">
        <v>0</v>
      </c>
      <c r="D63" s="229">
        <v>1150379.9566063001</v>
      </c>
      <c r="E63" s="84">
        <v>1138192.88494076</v>
      </c>
      <c r="F63" s="84">
        <v>1156537.84346626</v>
      </c>
      <c r="G63" s="84">
        <v>1176590.22414356</v>
      </c>
      <c r="H63" s="84">
        <v>1193746.2808255199</v>
      </c>
      <c r="I63" s="84">
        <v>1208128.58915805</v>
      </c>
      <c r="J63" s="84">
        <v>1206206.7575151999</v>
      </c>
      <c r="K63" s="84">
        <v>1232331.57217891</v>
      </c>
      <c r="L63" s="84">
        <v>1224699.2455259501</v>
      </c>
      <c r="M63" s="230">
        <v>1228224.48515233</v>
      </c>
      <c r="N63" s="22">
        <f t="shared" si="10"/>
        <v>2.8784533339578644E-3</v>
      </c>
      <c r="O63" s="22">
        <f t="shared" si="11"/>
        <v>2.8882355388757386E-2</v>
      </c>
    </row>
    <row r="64" spans="1:15" ht="16.8" customHeight="1">
      <c r="A64" s="558" t="s">
        <v>66</v>
      </c>
      <c r="B64" s="561" t="s">
        <v>99</v>
      </c>
      <c r="C64" s="9" t="s">
        <v>67</v>
      </c>
      <c r="D64" s="227">
        <v>1846723.1794763</v>
      </c>
      <c r="E64" s="83">
        <v>1811211.9531207699</v>
      </c>
      <c r="F64" s="83">
        <v>1841730.3556486999</v>
      </c>
      <c r="G64" s="83">
        <v>1861139.1581407599</v>
      </c>
      <c r="H64" s="83">
        <v>1895136.5748697901</v>
      </c>
      <c r="I64" s="83">
        <v>1901179.56016962</v>
      </c>
      <c r="J64" s="83">
        <v>1892324.17051371</v>
      </c>
      <c r="K64" s="83">
        <v>1918813.7283750901</v>
      </c>
      <c r="L64" s="176">
        <v>1960595.9864215199</v>
      </c>
      <c r="M64" s="233">
        <v>1983607.3648758701</v>
      </c>
      <c r="N64" s="11">
        <f>((M64/L64)-1)</f>
        <v>1.1736930307783888E-2</v>
      </c>
      <c r="O64" s="11">
        <f>((M64/H64)-1)</f>
        <v>4.668306821747592E-2</v>
      </c>
    </row>
    <row r="65" spans="1:15" ht="16.8" customHeight="1">
      <c r="A65" s="559"/>
      <c r="B65" s="562"/>
      <c r="C65" s="13" t="s">
        <v>68</v>
      </c>
      <c r="D65" s="217">
        <v>1696907.7393769999</v>
      </c>
      <c r="E65" s="218">
        <v>1701351.2362703399</v>
      </c>
      <c r="F65" s="218">
        <v>1704576.81021849</v>
      </c>
      <c r="G65" s="218">
        <v>1698880.3562372001</v>
      </c>
      <c r="H65" s="218">
        <v>1752427.1300763099</v>
      </c>
      <c r="I65" s="218">
        <v>1788881.6777127299</v>
      </c>
      <c r="J65" s="218">
        <v>1784179.56159033</v>
      </c>
      <c r="K65" s="218">
        <v>1815590.08957631</v>
      </c>
      <c r="L65" s="234">
        <v>1862812.8070902601</v>
      </c>
      <c r="M65" s="235">
        <v>1881977.9577307301</v>
      </c>
      <c r="N65" s="15">
        <f t="shared" ref="N65:N72" si="12">((M65/L65)-1)</f>
        <v>1.0288285847898093E-2</v>
      </c>
      <c r="O65" s="15">
        <f t="shared" ref="O65:O72" si="13">((M65/H65)-1)</f>
        <v>7.3926513365938806E-2</v>
      </c>
    </row>
    <row r="66" spans="1:15" ht="16.8" customHeight="1">
      <c r="A66" s="559"/>
      <c r="B66" s="563"/>
      <c r="C66" s="18" t="s">
        <v>0</v>
      </c>
      <c r="D66" s="229">
        <v>3543630.9188530999</v>
      </c>
      <c r="E66" s="84">
        <v>3512563.18939122</v>
      </c>
      <c r="F66" s="84">
        <v>3546307.1658672001</v>
      </c>
      <c r="G66" s="84">
        <v>3560019.51437796</v>
      </c>
      <c r="H66" s="84">
        <v>3647563.7049460402</v>
      </c>
      <c r="I66" s="84">
        <v>3690061.23788244</v>
      </c>
      <c r="J66" s="84">
        <v>3676503.7321040099</v>
      </c>
      <c r="K66" s="84">
        <v>3734403.8179514199</v>
      </c>
      <c r="L66" s="177">
        <v>3823408.7935118</v>
      </c>
      <c r="M66" s="236">
        <v>3865585.3226066101</v>
      </c>
      <c r="N66" s="22">
        <f t="shared" si="12"/>
        <v>1.1031132524040421E-2</v>
      </c>
      <c r="O66" s="22">
        <f t="shared" si="13"/>
        <v>5.9771846442307819E-2</v>
      </c>
    </row>
    <row r="67" spans="1:15" ht="16.8" customHeight="1">
      <c r="A67" s="559"/>
      <c r="B67" s="564" t="s">
        <v>100</v>
      </c>
      <c r="C67" s="37" t="s">
        <v>67</v>
      </c>
      <c r="D67" s="222">
        <v>153584.19092565999</v>
      </c>
      <c r="E67" s="223">
        <v>166032.62051172301</v>
      </c>
      <c r="F67" s="223">
        <v>169053.86581469601</v>
      </c>
      <c r="G67" s="223">
        <v>200314.93459923399</v>
      </c>
      <c r="H67" s="223">
        <v>207790.23138504699</v>
      </c>
      <c r="I67" s="223">
        <v>221032.44260614301</v>
      </c>
      <c r="J67" s="223">
        <v>203085.684114198</v>
      </c>
      <c r="K67" s="223">
        <v>205776.89962957101</v>
      </c>
      <c r="L67" s="237">
        <v>187630.87753676399</v>
      </c>
      <c r="M67" s="238">
        <v>184701.38328802399</v>
      </c>
      <c r="N67" s="231">
        <f t="shared" si="12"/>
        <v>-1.5613071191685868E-2</v>
      </c>
      <c r="O67" s="231">
        <f t="shared" si="13"/>
        <v>-0.11111613834356859</v>
      </c>
    </row>
    <row r="68" spans="1:15" ht="16.8" customHeight="1">
      <c r="A68" s="559"/>
      <c r="B68" s="565"/>
      <c r="C68" s="87" t="s">
        <v>68</v>
      </c>
      <c r="D68" s="222">
        <v>182369.87476705</v>
      </c>
      <c r="E68" s="223">
        <v>182130.97450541399</v>
      </c>
      <c r="F68" s="223">
        <v>190857.75434490401</v>
      </c>
      <c r="G68" s="223">
        <v>214550.07814244099</v>
      </c>
      <c r="H68" s="223">
        <v>232716.65326451699</v>
      </c>
      <c r="I68" s="223">
        <v>233157.45663408199</v>
      </c>
      <c r="J68" s="223">
        <v>215891.04404329299</v>
      </c>
      <c r="K68" s="223">
        <v>227215.22339045201</v>
      </c>
      <c r="L68" s="237">
        <v>227849.323849821</v>
      </c>
      <c r="M68" s="238">
        <v>222674.987464089</v>
      </c>
      <c r="N68" s="213">
        <f t="shared" si="12"/>
        <v>-2.2709465616595259E-2</v>
      </c>
      <c r="O68" s="213">
        <f t="shared" si="13"/>
        <v>-4.3149751681131887E-2</v>
      </c>
    </row>
    <row r="69" spans="1:15" ht="16.8" customHeight="1">
      <c r="A69" s="559"/>
      <c r="B69" s="566"/>
      <c r="C69" s="88" t="s">
        <v>0</v>
      </c>
      <c r="D69" s="222">
        <v>335954.06569270999</v>
      </c>
      <c r="E69" s="223">
        <v>348163.595017138</v>
      </c>
      <c r="F69" s="223">
        <v>359911.620159599</v>
      </c>
      <c r="G69" s="223">
        <v>414865.01274167601</v>
      </c>
      <c r="H69" s="223">
        <v>440506.88464956399</v>
      </c>
      <c r="I69" s="223">
        <v>454189.89924022602</v>
      </c>
      <c r="J69" s="223">
        <v>418976.72815749201</v>
      </c>
      <c r="K69" s="223">
        <v>432992.12302002398</v>
      </c>
      <c r="L69" s="237">
        <v>415480.20138658601</v>
      </c>
      <c r="M69" s="238">
        <v>407376.37075211602</v>
      </c>
      <c r="N69" s="232">
        <f t="shared" si="12"/>
        <v>-1.9504733576774513E-2</v>
      </c>
      <c r="O69" s="232">
        <f t="shared" si="13"/>
        <v>-7.5209979802708937E-2</v>
      </c>
    </row>
    <row r="70" spans="1:15" ht="16.8" customHeight="1">
      <c r="A70" s="559"/>
      <c r="B70" s="561" t="s">
        <v>12</v>
      </c>
      <c r="C70" s="9" t="s">
        <v>67</v>
      </c>
      <c r="D70" s="227">
        <v>2000307.3704019999</v>
      </c>
      <c r="E70" s="83">
        <v>1977244.5736324801</v>
      </c>
      <c r="F70" s="83">
        <v>2010784.2214633799</v>
      </c>
      <c r="G70" s="83">
        <v>2061454.09273999</v>
      </c>
      <c r="H70" s="83">
        <v>2102926.80625482</v>
      </c>
      <c r="I70" s="83">
        <v>2122212.0027757701</v>
      </c>
      <c r="J70" s="83">
        <v>2095409.8546279101</v>
      </c>
      <c r="K70" s="83">
        <v>2124590.6280046501</v>
      </c>
      <c r="L70" s="176">
        <v>2148226.8639582898</v>
      </c>
      <c r="M70" s="233">
        <v>2168308.7481638901</v>
      </c>
      <c r="N70" s="11">
        <f t="shared" si="12"/>
        <v>9.3481207886012552E-3</v>
      </c>
      <c r="O70" s="11">
        <f t="shared" si="13"/>
        <v>3.109092609148445E-2</v>
      </c>
    </row>
    <row r="71" spans="1:15" ht="16.8" customHeight="1">
      <c r="A71" s="559"/>
      <c r="B71" s="562"/>
      <c r="C71" s="13" t="s">
        <v>68</v>
      </c>
      <c r="D71" s="217">
        <v>1879277.614144</v>
      </c>
      <c r="E71" s="218">
        <v>1883482.21077574</v>
      </c>
      <c r="F71" s="218">
        <v>1895434.5645634099</v>
      </c>
      <c r="G71" s="218">
        <v>1913430.43437964</v>
      </c>
      <c r="H71" s="218">
        <v>1985143.7833408299</v>
      </c>
      <c r="I71" s="218">
        <v>2022039.1343468099</v>
      </c>
      <c r="J71" s="218">
        <v>2000070.6056336199</v>
      </c>
      <c r="K71" s="218">
        <v>2042805.31296677</v>
      </c>
      <c r="L71" s="234">
        <v>2090662.1309400899</v>
      </c>
      <c r="M71" s="235">
        <v>2104652.9451948302</v>
      </c>
      <c r="N71" s="15">
        <f t="shared" si="12"/>
        <v>6.6920493979814033E-3</v>
      </c>
      <c r="O71" s="15">
        <f t="shared" si="13"/>
        <v>6.0201766167726323E-2</v>
      </c>
    </row>
    <row r="72" spans="1:15" ht="16.8" customHeight="1">
      <c r="A72" s="560"/>
      <c r="B72" s="567"/>
      <c r="C72" s="18" t="s">
        <v>0</v>
      </c>
      <c r="D72" s="229">
        <v>3879584.9845457999</v>
      </c>
      <c r="E72" s="84">
        <v>3860726.78440837</v>
      </c>
      <c r="F72" s="84">
        <v>3906218.7860268098</v>
      </c>
      <c r="G72" s="84">
        <v>3974884.5271196398</v>
      </c>
      <c r="H72" s="84">
        <v>4088070.5895956201</v>
      </c>
      <c r="I72" s="84">
        <v>4144251.13712268</v>
      </c>
      <c r="J72" s="84">
        <v>4095480.4602615102</v>
      </c>
      <c r="K72" s="84">
        <v>4167395.9409714402</v>
      </c>
      <c r="L72" s="177">
        <v>4238888.9948984096</v>
      </c>
      <c r="M72" s="236">
        <v>4272961.6933587398</v>
      </c>
      <c r="N72" s="22">
        <f t="shared" si="12"/>
        <v>8.0381200124224339E-3</v>
      </c>
      <c r="O72" s="22">
        <f t="shared" si="13"/>
        <v>4.522698415083104E-2</v>
      </c>
    </row>
    <row r="73" spans="1:15">
      <c r="A73" s="7" t="s">
        <v>69</v>
      </c>
    </row>
  </sheetData>
  <mergeCells count="26">
    <mergeCell ref="A64:A72"/>
    <mergeCell ref="B64:B66"/>
    <mergeCell ref="B67:B69"/>
    <mergeCell ref="B70:B72"/>
    <mergeCell ref="A46:A54"/>
    <mergeCell ref="B46:B48"/>
    <mergeCell ref="B49:B51"/>
    <mergeCell ref="B52:B54"/>
    <mergeCell ref="A55:A63"/>
    <mergeCell ref="B55:B57"/>
    <mergeCell ref="B58:B60"/>
    <mergeCell ref="B61:B63"/>
    <mergeCell ref="B37:B39"/>
    <mergeCell ref="B40:B42"/>
    <mergeCell ref="B43:B45"/>
    <mergeCell ref="A4:B4"/>
    <mergeCell ref="A5:A7"/>
    <mergeCell ref="A8:A10"/>
    <mergeCell ref="A11:A13"/>
    <mergeCell ref="A14:A16"/>
    <mergeCell ref="A20:B20"/>
    <mergeCell ref="A21:A23"/>
    <mergeCell ref="A24:A26"/>
    <mergeCell ref="A27:A29"/>
    <mergeCell ref="A30:A32"/>
    <mergeCell ref="A37:A45"/>
  </mergeCells>
  <pageMargins left="0.70866141732283472" right="0.70866141732283472" top="0.55118110236220474" bottom="0.55118110236220474" header="0.31496062992125984" footer="0.31496062992125984"/>
  <pageSetup paperSize="9" scale="75" fitToHeight="0" orientation="landscape" r:id="rId1"/>
  <headerFooter>
    <oddFooter>&amp;Lview.brussels&amp;R&amp;P/&amp;N</oddFooter>
  </headerFooter>
  <rowBreaks count="1" manualBreakCount="1">
    <brk id="3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I78"/>
  <sheetViews>
    <sheetView showGridLines="0" zoomScale="80" zoomScaleNormal="80" workbookViewId="0">
      <selection sqref="A1:G1"/>
    </sheetView>
  </sheetViews>
  <sheetFormatPr baseColWidth="10" defaultColWidth="8.8984375" defaultRowHeight="13.2"/>
  <cols>
    <col min="1" max="1" width="16.19921875" style="53" customWidth="1"/>
    <col min="2" max="22" width="5.296875" style="53" customWidth="1"/>
    <col min="23" max="23" width="16.796875" style="53" customWidth="1"/>
    <col min="24" max="60" width="6.296875" style="53" customWidth="1"/>
    <col min="61" max="16384" width="8.8984375" style="53"/>
  </cols>
  <sheetData>
    <row r="1" spans="1:60" ht="15.75" customHeight="1">
      <c r="A1" s="366" t="s">
        <v>170</v>
      </c>
      <c r="B1" s="66"/>
      <c r="C1" s="66"/>
      <c r="D1" s="66"/>
      <c r="E1" s="66"/>
      <c r="F1" s="66"/>
      <c r="G1" s="66"/>
      <c r="H1" s="66"/>
      <c r="I1" s="66"/>
      <c r="J1" s="66"/>
      <c r="K1" s="66"/>
      <c r="L1" s="66"/>
      <c r="M1" s="66"/>
      <c r="N1" s="66"/>
      <c r="O1" s="66"/>
      <c r="P1" s="66"/>
      <c r="Q1" s="66"/>
      <c r="R1" s="66"/>
      <c r="S1" s="66"/>
      <c r="T1" s="66"/>
      <c r="U1" s="66"/>
      <c r="V1" s="66"/>
      <c r="W1" s="272" t="s">
        <v>173</v>
      </c>
      <c r="X1" s="55"/>
      <c r="Y1" s="55"/>
      <c r="Z1" s="55"/>
      <c r="AA1" s="55"/>
      <c r="AB1" s="55"/>
      <c r="AC1" s="55"/>
      <c r="AD1" s="55"/>
      <c r="AE1" s="55"/>
      <c r="AF1" s="55"/>
      <c r="AG1" s="55"/>
      <c r="AH1" s="55"/>
      <c r="AI1" s="54"/>
      <c r="AJ1" s="55"/>
      <c r="AK1" s="54"/>
      <c r="AL1" s="55"/>
      <c r="AM1" s="54"/>
      <c r="AN1" s="55"/>
      <c r="AO1" s="54"/>
      <c r="AP1" s="55"/>
      <c r="AQ1" s="54"/>
      <c r="AR1" s="54"/>
      <c r="AS1" s="54"/>
      <c r="AT1" s="54"/>
      <c r="AU1" s="54"/>
      <c r="AV1" s="54"/>
      <c r="AW1" s="54"/>
      <c r="AX1" s="54"/>
      <c r="AY1" s="54"/>
      <c r="AZ1" s="54"/>
      <c r="BA1" s="54"/>
      <c r="BB1" s="54"/>
      <c r="BC1" s="54"/>
      <c r="BD1" s="54"/>
      <c r="BE1" s="54"/>
      <c r="BF1" s="54"/>
      <c r="BG1" s="54"/>
      <c r="BH1" s="54"/>
    </row>
    <row r="2" spans="1:60" s="367" customFormat="1" ht="12.75" customHeight="1">
      <c r="A2" s="325" t="s">
        <v>171</v>
      </c>
      <c r="B2" s="304"/>
      <c r="C2" s="304"/>
      <c r="D2" s="304"/>
      <c r="E2" s="304"/>
      <c r="F2" s="304"/>
      <c r="G2" s="304"/>
      <c r="H2" s="304"/>
      <c r="I2" s="304"/>
      <c r="J2" s="304"/>
      <c r="K2" s="304"/>
      <c r="L2" s="304"/>
      <c r="M2" s="304"/>
      <c r="N2" s="304"/>
      <c r="O2" s="304"/>
      <c r="P2" s="304"/>
      <c r="Q2" s="304"/>
      <c r="R2" s="304"/>
      <c r="S2" s="304"/>
      <c r="T2" s="304"/>
      <c r="U2" s="304"/>
      <c r="V2" s="304"/>
    </row>
    <row r="3" spans="1:60" ht="25.5" customHeight="1">
      <c r="A3" s="66"/>
      <c r="B3" s="66"/>
      <c r="C3" s="66"/>
      <c r="D3" s="66"/>
      <c r="E3" s="66"/>
      <c r="F3" s="66"/>
      <c r="G3" s="66"/>
      <c r="H3" s="66"/>
      <c r="I3" s="66"/>
      <c r="J3" s="66"/>
      <c r="K3" s="66"/>
      <c r="L3" s="66"/>
      <c r="M3" s="66"/>
      <c r="N3" s="66"/>
      <c r="O3" s="66"/>
      <c r="P3" s="66"/>
      <c r="Q3" s="66"/>
      <c r="R3" s="66"/>
      <c r="S3" s="66"/>
      <c r="T3" s="66"/>
      <c r="U3" s="66"/>
      <c r="V3" s="66"/>
      <c r="W3" s="81"/>
      <c r="X3" s="372">
        <v>1989</v>
      </c>
      <c r="Y3" s="372">
        <v>1990</v>
      </c>
      <c r="Z3" s="372">
        <v>1991</v>
      </c>
      <c r="AA3" s="372">
        <v>1992</v>
      </c>
      <c r="AB3" s="372">
        <v>1993</v>
      </c>
      <c r="AC3" s="372">
        <v>1994</v>
      </c>
      <c r="AD3" s="372">
        <v>1995</v>
      </c>
      <c r="AE3" s="372">
        <v>1996</v>
      </c>
      <c r="AF3" s="372">
        <v>1997</v>
      </c>
      <c r="AG3" s="372">
        <v>1998</v>
      </c>
      <c r="AH3" s="372">
        <v>1999</v>
      </c>
      <c r="AI3" s="372">
        <v>2000</v>
      </c>
      <c r="AJ3" s="372">
        <v>2001</v>
      </c>
      <c r="AK3" s="372">
        <v>2002</v>
      </c>
      <c r="AL3" s="372">
        <v>2003</v>
      </c>
      <c r="AM3" s="372">
        <v>2004</v>
      </c>
      <c r="AN3" s="372">
        <v>2005</v>
      </c>
      <c r="AO3" s="372">
        <v>2006</v>
      </c>
      <c r="AP3" s="372">
        <v>2007</v>
      </c>
      <c r="AQ3" s="372">
        <v>2008</v>
      </c>
      <c r="AR3" s="372">
        <v>2009</v>
      </c>
      <c r="AS3" s="372">
        <v>2010</v>
      </c>
      <c r="AT3" s="372">
        <v>2011</v>
      </c>
      <c r="AU3" s="372">
        <v>2012</v>
      </c>
      <c r="AV3" s="373">
        <v>2013</v>
      </c>
      <c r="AW3" s="372">
        <v>2014</v>
      </c>
      <c r="AX3" s="372">
        <v>2015</v>
      </c>
      <c r="AY3" s="372">
        <v>2016</v>
      </c>
      <c r="AZ3" s="372">
        <v>2017</v>
      </c>
      <c r="BA3" s="372">
        <v>2018</v>
      </c>
      <c r="BB3" s="372">
        <v>2019</v>
      </c>
      <c r="BC3" s="372">
        <v>2020</v>
      </c>
      <c r="BD3" s="372">
        <v>2021</v>
      </c>
      <c r="BE3" s="372">
        <v>2022</v>
      </c>
      <c r="BF3" s="372">
        <v>2023</v>
      </c>
    </row>
    <row r="4" spans="1:60" ht="12" customHeight="1">
      <c r="W4" s="68"/>
      <c r="X4" s="69"/>
      <c r="Y4" s="69"/>
      <c r="Z4" s="69"/>
      <c r="AA4" s="69"/>
      <c r="AB4" s="69"/>
      <c r="AC4" s="69"/>
      <c r="AD4" s="69"/>
      <c r="AE4" s="69"/>
      <c r="AF4" s="69"/>
      <c r="AG4" s="69"/>
      <c r="AH4" s="69"/>
      <c r="AI4" s="69"/>
      <c r="AJ4" s="69"/>
      <c r="AK4" s="69"/>
      <c r="AL4" s="69"/>
      <c r="AM4" s="69"/>
      <c r="AN4" s="69"/>
      <c r="AO4" s="69"/>
      <c r="AP4" s="69"/>
      <c r="AQ4" s="70"/>
      <c r="AR4" s="70"/>
      <c r="AS4" s="70"/>
      <c r="AT4" s="70"/>
      <c r="AU4" s="70"/>
      <c r="AV4" s="70"/>
      <c r="AW4" s="70"/>
      <c r="AX4" s="70"/>
      <c r="AY4" s="70"/>
      <c r="AZ4" s="70"/>
      <c r="BA4" s="70"/>
      <c r="BB4" s="70"/>
      <c r="BC4" s="70"/>
      <c r="BD4" s="70"/>
      <c r="BE4" s="70"/>
      <c r="BF4" s="70"/>
    </row>
    <row r="5" spans="1:60" ht="15" customHeight="1">
      <c r="B5" s="59"/>
      <c r="C5" s="59"/>
      <c r="D5" s="59"/>
      <c r="E5" s="59"/>
      <c r="F5" s="59"/>
      <c r="G5" s="59"/>
      <c r="H5" s="59"/>
      <c r="I5" s="59"/>
      <c r="J5" s="59"/>
      <c r="K5" s="59"/>
      <c r="L5" s="59"/>
      <c r="M5" s="59"/>
      <c r="O5" s="59"/>
      <c r="Q5" s="59"/>
      <c r="S5" s="59"/>
      <c r="U5" s="59"/>
      <c r="W5" s="374" t="s">
        <v>113</v>
      </c>
      <c r="X5" s="375"/>
      <c r="Y5" s="375"/>
      <c r="Z5" s="375"/>
      <c r="AA5" s="375"/>
      <c r="AB5" s="375"/>
      <c r="AC5" s="375"/>
      <c r="AD5" s="375"/>
      <c r="AE5" s="376"/>
      <c r="AF5" s="376"/>
      <c r="AG5" s="376"/>
      <c r="AH5" s="376"/>
      <c r="AI5" s="376"/>
      <c r="AJ5" s="376"/>
      <c r="AK5" s="376"/>
      <c r="AL5" s="376"/>
      <c r="AM5" s="375"/>
      <c r="AN5" s="375"/>
      <c r="AO5" s="375"/>
      <c r="AP5" s="375"/>
      <c r="AQ5" s="377"/>
      <c r="AR5" s="377"/>
      <c r="AS5" s="377"/>
      <c r="AT5" s="377"/>
      <c r="AU5" s="377"/>
      <c r="AV5" s="377"/>
      <c r="AW5" s="377"/>
      <c r="AX5" s="377"/>
      <c r="AY5" s="377"/>
      <c r="AZ5" s="377"/>
      <c r="BA5" s="377"/>
      <c r="BB5" s="377"/>
      <c r="BC5" s="377"/>
      <c r="BD5" s="377"/>
      <c r="BE5" s="377"/>
      <c r="BF5" s="377"/>
    </row>
    <row r="6" spans="1:60" ht="15" customHeight="1">
      <c r="B6" s="59"/>
      <c r="C6" s="59"/>
      <c r="D6" s="59"/>
      <c r="E6" s="59"/>
      <c r="F6" s="59"/>
      <c r="G6" s="59"/>
      <c r="H6" s="59"/>
      <c r="I6" s="59"/>
      <c r="J6" s="59"/>
      <c r="K6" s="59"/>
      <c r="L6" s="59"/>
      <c r="M6" s="59"/>
      <c r="O6" s="59"/>
      <c r="Q6" s="59"/>
      <c r="S6" s="59"/>
      <c r="U6" s="59"/>
      <c r="W6" s="378" t="s">
        <v>10</v>
      </c>
      <c r="X6" s="375">
        <v>58.651275019329994</v>
      </c>
      <c r="Y6" s="375">
        <v>61.079911873256002</v>
      </c>
      <c r="Z6" s="375">
        <v>63.417318268264999</v>
      </c>
      <c r="AA6" s="375">
        <v>61.595950966117996</v>
      </c>
      <c r="AB6" s="375">
        <v>60.7</v>
      </c>
      <c r="AC6" s="375">
        <v>60</v>
      </c>
      <c r="AD6" s="375">
        <v>58.3</v>
      </c>
      <c r="AE6" s="376">
        <v>59.007783656324477</v>
      </c>
      <c r="AF6" s="376">
        <v>59.930029965235157</v>
      </c>
      <c r="AG6" s="376">
        <v>59.750610918449318</v>
      </c>
      <c r="AH6" s="376">
        <v>59.7973408618628</v>
      </c>
      <c r="AI6" s="376">
        <v>60.780587664724465</v>
      </c>
      <c r="AJ6" s="376">
        <v>61.277304756307693</v>
      </c>
      <c r="AK6" s="376">
        <v>60.947970472364311</v>
      </c>
      <c r="AL6" s="376">
        <v>59.109546225369058</v>
      </c>
      <c r="AM6" s="375">
        <v>60.305457606852208</v>
      </c>
      <c r="AN6" s="375">
        <v>62</v>
      </c>
      <c r="AO6" s="375">
        <v>60.5</v>
      </c>
      <c r="AP6" s="375">
        <v>61.4</v>
      </c>
      <c r="AQ6" s="377">
        <v>62.9</v>
      </c>
      <c r="AR6" s="377">
        <v>61.009995693906184</v>
      </c>
      <c r="AS6" s="377">
        <v>61</v>
      </c>
      <c r="AT6" s="377">
        <v>59.2</v>
      </c>
      <c r="AU6" s="377">
        <v>59.416785913289615</v>
      </c>
      <c r="AV6" s="377">
        <v>56.678649999999998</v>
      </c>
      <c r="AW6" s="377">
        <v>58.8</v>
      </c>
      <c r="AX6" s="377">
        <v>59.200000000000209</v>
      </c>
      <c r="AY6" s="377">
        <v>60.276524614320017</v>
      </c>
      <c r="AZ6" s="377">
        <v>61.905290343408261</v>
      </c>
      <c r="BA6" s="377">
        <v>61.167956771065782</v>
      </c>
      <c r="BB6" s="377">
        <v>62.005841127255998</v>
      </c>
      <c r="BC6" s="377">
        <v>62.008490905375005</v>
      </c>
      <c r="BD6" s="377">
        <v>62.660228404609001</v>
      </c>
      <c r="BE6" s="377">
        <v>64.457072521241031</v>
      </c>
      <c r="BF6" s="377">
        <v>67.195662329940404</v>
      </c>
    </row>
    <row r="7" spans="1:60" ht="15" customHeight="1">
      <c r="B7" s="59"/>
      <c r="C7" s="59"/>
      <c r="D7" s="59"/>
      <c r="E7" s="59"/>
      <c r="F7" s="59"/>
      <c r="G7" s="59"/>
      <c r="H7" s="59"/>
      <c r="I7" s="59"/>
      <c r="J7" s="59"/>
      <c r="K7" s="59"/>
      <c r="L7" s="59"/>
      <c r="M7" s="59"/>
      <c r="O7" s="59"/>
      <c r="Q7" s="59"/>
      <c r="S7" s="59"/>
      <c r="U7" s="59"/>
      <c r="W7" s="378" t="s">
        <v>11</v>
      </c>
      <c r="X7" s="375">
        <v>39.606137922712001</v>
      </c>
      <c r="Y7" s="375">
        <v>41.691515890462</v>
      </c>
      <c r="Z7" s="375">
        <v>44.769541843379997</v>
      </c>
      <c r="AA7" s="375">
        <v>44.844202051433001</v>
      </c>
      <c r="AB7" s="375">
        <v>46.8</v>
      </c>
      <c r="AC7" s="375">
        <v>44.3</v>
      </c>
      <c r="AD7" s="375">
        <v>43.9</v>
      </c>
      <c r="AE7" s="376">
        <v>45.611896306174479</v>
      </c>
      <c r="AF7" s="376">
        <v>46.307883111302949</v>
      </c>
      <c r="AG7" s="376">
        <v>47.695559069082485</v>
      </c>
      <c r="AH7" s="376">
        <v>47.185211919114245</v>
      </c>
      <c r="AI7" s="376">
        <v>48.380676323927204</v>
      </c>
      <c r="AJ7" s="376">
        <v>46.709945744426392</v>
      </c>
      <c r="AK7" s="376">
        <v>48.168604045433902</v>
      </c>
      <c r="AL7" s="376">
        <v>47.354652318440451</v>
      </c>
      <c r="AM7" s="375">
        <v>47.938186083768599</v>
      </c>
      <c r="AN7" s="375">
        <v>47.9</v>
      </c>
      <c r="AO7" s="375">
        <v>46.6</v>
      </c>
      <c r="AP7" s="375">
        <v>48.3</v>
      </c>
      <c r="AQ7" s="377">
        <v>48.4</v>
      </c>
      <c r="AR7" s="377">
        <v>49.258511116078481</v>
      </c>
      <c r="AS7" s="377">
        <v>48.7</v>
      </c>
      <c r="AT7" s="377">
        <v>48.6</v>
      </c>
      <c r="AU7" s="377">
        <v>48.561560586007992</v>
      </c>
      <c r="AV7" s="377">
        <v>48.464780000000005</v>
      </c>
      <c r="AW7" s="377">
        <v>49.8</v>
      </c>
      <c r="AX7" s="377">
        <v>49.200000000000173</v>
      </c>
      <c r="AY7" s="377">
        <v>50.300968197374033</v>
      </c>
      <c r="AZ7" s="377">
        <v>50.482541367843261</v>
      </c>
      <c r="BA7" s="377">
        <v>52.431746368689772</v>
      </c>
      <c r="BB7" s="377">
        <v>51.821776391954998</v>
      </c>
      <c r="BC7" s="377">
        <v>51.090554669001001</v>
      </c>
      <c r="BD7" s="377">
        <v>51.967034069412001</v>
      </c>
      <c r="BE7" s="377">
        <v>55.377051995820871</v>
      </c>
      <c r="BF7" s="377">
        <v>54.84634289770797</v>
      </c>
    </row>
    <row r="8" spans="1:60" ht="15" customHeight="1">
      <c r="B8" s="59"/>
      <c r="C8" s="59"/>
      <c r="D8" s="59"/>
      <c r="E8" s="59"/>
      <c r="F8" s="59"/>
      <c r="G8" s="59"/>
      <c r="H8" s="59"/>
      <c r="I8" s="59"/>
      <c r="J8" s="59"/>
      <c r="K8" s="59"/>
      <c r="L8" s="59"/>
      <c r="M8" s="59"/>
      <c r="O8" s="59"/>
      <c r="Q8" s="59"/>
      <c r="S8" s="59"/>
      <c r="U8" s="59"/>
      <c r="W8" s="378" t="s">
        <v>12</v>
      </c>
      <c r="X8" s="375">
        <v>48.934109381612998</v>
      </c>
      <c r="Y8" s="375">
        <v>51.204004243074998</v>
      </c>
      <c r="Z8" s="375">
        <v>53.926534848761001</v>
      </c>
      <c r="AA8" s="375">
        <v>53.077679217145999</v>
      </c>
      <c r="AB8" s="375">
        <v>53.6</v>
      </c>
      <c r="AC8" s="375">
        <v>51.9</v>
      </c>
      <c r="AD8" s="375">
        <v>51</v>
      </c>
      <c r="AE8" s="376">
        <v>52.230892547638675</v>
      </c>
      <c r="AF8" s="376">
        <v>53.03872355326056</v>
      </c>
      <c r="AG8" s="376">
        <v>53.655837564487015</v>
      </c>
      <c r="AH8" s="376">
        <v>53.42719302257963</v>
      </c>
      <c r="AI8" s="376">
        <v>54.5144815833292</v>
      </c>
      <c r="AJ8" s="376">
        <v>53.924290687856534</v>
      </c>
      <c r="AK8" s="376">
        <v>54.505098815406505</v>
      </c>
      <c r="AL8" s="376">
        <v>53.193513319724026</v>
      </c>
      <c r="AM8" s="375">
        <v>54.070503464370901</v>
      </c>
      <c r="AN8" s="375">
        <v>54.8</v>
      </c>
      <c r="AO8" s="375">
        <v>53.4</v>
      </c>
      <c r="AP8" s="375">
        <v>54.8</v>
      </c>
      <c r="AQ8" s="377">
        <v>55.6</v>
      </c>
      <c r="AR8" s="377">
        <v>55.087572574646856</v>
      </c>
      <c r="AS8" s="377">
        <v>54.8</v>
      </c>
      <c r="AT8" s="377">
        <v>53.8</v>
      </c>
      <c r="AU8" s="377">
        <v>53.956173561598852</v>
      </c>
      <c r="AV8" s="377">
        <v>52.549210000000002</v>
      </c>
      <c r="AW8" s="377">
        <v>54.3</v>
      </c>
      <c r="AX8" s="377">
        <v>54.200000000000195</v>
      </c>
      <c r="AY8" s="377">
        <v>55.271011142881108</v>
      </c>
      <c r="AZ8" s="377">
        <v>56.17347708082027</v>
      </c>
      <c r="BA8" s="377">
        <v>56.794274335127916</v>
      </c>
      <c r="BB8" s="377">
        <v>56.911639199710997</v>
      </c>
      <c r="BC8" s="377">
        <v>56.549632678781002</v>
      </c>
      <c r="BD8" s="377">
        <v>57.315781864896998</v>
      </c>
      <c r="BE8" s="377">
        <v>59.908175532436125</v>
      </c>
      <c r="BF8" s="377">
        <v>60.999164169559549</v>
      </c>
    </row>
    <row r="9" spans="1:60" ht="15" customHeight="1">
      <c r="B9" s="59"/>
      <c r="C9" s="59"/>
      <c r="D9" s="59"/>
      <c r="E9" s="59"/>
      <c r="F9" s="59"/>
      <c r="G9" s="59"/>
      <c r="H9" s="59"/>
      <c r="I9" s="59"/>
      <c r="J9" s="59"/>
      <c r="K9" s="59"/>
      <c r="L9" s="59"/>
      <c r="M9" s="59"/>
      <c r="O9" s="59"/>
      <c r="Q9" s="59"/>
      <c r="S9" s="59"/>
      <c r="U9" s="59"/>
      <c r="W9" s="379" t="s">
        <v>174</v>
      </c>
      <c r="X9" s="380">
        <f t="shared" ref="X9:AA9" si="0">+X6-X7</f>
        <v>19.045137096617992</v>
      </c>
      <c r="Y9" s="380">
        <f t="shared" si="0"/>
        <v>19.388395982794002</v>
      </c>
      <c r="Z9" s="380">
        <f t="shared" si="0"/>
        <v>18.647776424885002</v>
      </c>
      <c r="AA9" s="380">
        <f t="shared" si="0"/>
        <v>16.751748914684995</v>
      </c>
      <c r="AB9" s="380">
        <v>13.9</v>
      </c>
      <c r="AC9" s="380">
        <v>15.4</v>
      </c>
      <c r="AD9" s="380">
        <v>14.4</v>
      </c>
      <c r="AE9" s="380">
        <v>13.395887350149998</v>
      </c>
      <c r="AF9" s="380">
        <v>13.622146853932207</v>
      </c>
      <c r="AG9" s="380">
        <v>12.055051849366833</v>
      </c>
      <c r="AH9" s="380">
        <v>12.612128942748555</v>
      </c>
      <c r="AI9" s="380">
        <v>12.39991134079726</v>
      </c>
      <c r="AJ9" s="380">
        <v>14.567359011881301</v>
      </c>
      <c r="AK9" s="380">
        <v>12.779366426930409</v>
      </c>
      <c r="AL9" s="380">
        <v>11.754893906928608</v>
      </c>
      <c r="AM9" s="380">
        <v>12.367271523083609</v>
      </c>
      <c r="AN9" s="380">
        <v>14.1</v>
      </c>
      <c r="AO9" s="380">
        <v>13.9</v>
      </c>
      <c r="AP9" s="380">
        <v>13.1</v>
      </c>
      <c r="AQ9" s="381">
        <v>14.5</v>
      </c>
      <c r="AR9" s="381">
        <v>11.751484577827704</v>
      </c>
      <c r="AS9" s="381">
        <f>+AS6-AS7</f>
        <v>12.299999999999997</v>
      </c>
      <c r="AT9" s="381">
        <f>+AT6-AT7</f>
        <v>10.600000000000001</v>
      </c>
      <c r="AU9" s="381">
        <v>10.855225327281623</v>
      </c>
      <c r="AV9" s="381">
        <f t="shared" ref="AV9:BA9" si="1">+AV6-AV7</f>
        <v>8.2138699999999929</v>
      </c>
      <c r="AW9" s="381">
        <f t="shared" si="1"/>
        <v>9</v>
      </c>
      <c r="AX9" s="381">
        <f t="shared" si="1"/>
        <v>10.000000000000036</v>
      </c>
      <c r="AY9" s="381">
        <f t="shared" si="1"/>
        <v>9.9755564169459845</v>
      </c>
      <c r="AZ9" s="381">
        <f t="shared" si="1"/>
        <v>11.422748975565</v>
      </c>
      <c r="BA9" s="381">
        <f t="shared" si="1"/>
        <v>8.7362104023760097</v>
      </c>
      <c r="BB9" s="381">
        <v>10.184064735301</v>
      </c>
      <c r="BC9" s="381">
        <f>BC6-BC7</f>
        <v>10.917936236374004</v>
      </c>
      <c r="BD9" s="381">
        <f>+BD6-BD7</f>
        <v>10.693194335196999</v>
      </c>
      <c r="BE9" s="381">
        <f>+BE6-BE7</f>
        <v>9.08002052542016</v>
      </c>
      <c r="BF9" s="381">
        <f t="shared" ref="BF9" si="2">+BF6-BF7</f>
        <v>12.349319432232434</v>
      </c>
    </row>
    <row r="10" spans="1:60" ht="15" customHeight="1">
      <c r="B10" s="59"/>
      <c r="C10" s="59"/>
      <c r="D10" s="59"/>
      <c r="E10" s="59"/>
      <c r="F10" s="59"/>
      <c r="G10" s="59"/>
      <c r="H10" s="59"/>
      <c r="I10" s="59"/>
      <c r="J10" s="59"/>
      <c r="K10" s="59"/>
      <c r="L10" s="59"/>
      <c r="M10" s="59"/>
      <c r="O10" s="59"/>
      <c r="Q10" s="59"/>
      <c r="S10" s="59"/>
      <c r="U10" s="59"/>
      <c r="W10" s="67" t="s">
        <v>64</v>
      </c>
      <c r="X10" s="71"/>
      <c r="Y10" s="71"/>
      <c r="Z10" s="71"/>
      <c r="AA10" s="71"/>
      <c r="AB10" s="71"/>
      <c r="AC10" s="71"/>
      <c r="AD10" s="71"/>
      <c r="AE10" s="72"/>
      <c r="AF10" s="72"/>
      <c r="AG10" s="72"/>
      <c r="AH10" s="72"/>
      <c r="AI10" s="72"/>
      <c r="AJ10" s="72"/>
      <c r="AK10" s="72"/>
      <c r="AL10" s="72"/>
      <c r="AM10" s="71"/>
      <c r="AN10" s="71"/>
      <c r="AO10" s="71"/>
      <c r="AP10" s="71"/>
      <c r="AQ10" s="73"/>
      <c r="AR10" s="73"/>
      <c r="AS10" s="73"/>
      <c r="AT10" s="73"/>
      <c r="AU10" s="73"/>
      <c r="AV10" s="73"/>
      <c r="AW10" s="73"/>
      <c r="AX10" s="73"/>
      <c r="AY10" s="73"/>
      <c r="AZ10" s="73"/>
      <c r="BA10" s="73"/>
      <c r="BB10" s="73"/>
      <c r="BC10" s="73"/>
      <c r="BD10" s="73"/>
      <c r="BE10" s="73"/>
      <c r="BF10" s="73"/>
    </row>
    <row r="11" spans="1:60" ht="15" customHeight="1">
      <c r="B11" s="59"/>
      <c r="C11" s="59"/>
      <c r="D11" s="59"/>
      <c r="E11" s="59"/>
      <c r="F11" s="59"/>
      <c r="G11" s="59"/>
      <c r="H11" s="59"/>
      <c r="I11" s="59"/>
      <c r="J11" s="59"/>
      <c r="K11" s="59"/>
      <c r="L11" s="59"/>
      <c r="M11" s="59"/>
      <c r="O11" s="59"/>
      <c r="Q11" s="59"/>
      <c r="S11" s="59"/>
      <c r="U11" s="59"/>
      <c r="W11" s="68" t="s">
        <v>10</v>
      </c>
      <c r="X11" s="71">
        <v>70.784519156525008</v>
      </c>
      <c r="Y11" s="71">
        <v>70.214386320911998</v>
      </c>
      <c r="Z11" s="71">
        <v>70.542635658915998</v>
      </c>
      <c r="AA11" s="71">
        <v>71.057437388305004</v>
      </c>
      <c r="AB11" s="71">
        <v>69.3</v>
      </c>
      <c r="AC11" s="71">
        <v>69.3</v>
      </c>
      <c r="AD11" s="71">
        <v>70.599999999999994</v>
      </c>
      <c r="AE11" s="72">
        <v>71.979577678367605</v>
      </c>
      <c r="AF11" s="72">
        <v>71.815320545163743</v>
      </c>
      <c r="AG11" s="72">
        <v>71.38321532222615</v>
      </c>
      <c r="AH11" s="72">
        <v>71.033788405813738</v>
      </c>
      <c r="AI11" s="72">
        <v>72.794198954959583</v>
      </c>
      <c r="AJ11" s="72">
        <v>72.100324700076129</v>
      </c>
      <c r="AK11" s="72">
        <v>71.646364108383892</v>
      </c>
      <c r="AL11" s="72">
        <v>70.660022783555533</v>
      </c>
      <c r="AM11" s="71">
        <v>71.618904096542366</v>
      </c>
      <c r="AN11" s="71">
        <v>71.8</v>
      </c>
      <c r="AO11" s="71">
        <v>71.5</v>
      </c>
      <c r="AP11" s="71">
        <v>72.3</v>
      </c>
      <c r="AQ11" s="73">
        <v>72</v>
      </c>
      <c r="AR11" s="73">
        <v>70.939750355483838</v>
      </c>
      <c r="AS11" s="73">
        <v>71.099999999999994</v>
      </c>
      <c r="AT11" s="73">
        <v>70.900000000000006</v>
      </c>
      <c r="AU11" s="73">
        <v>70.678201178071944</v>
      </c>
      <c r="AV11" s="73">
        <v>70.646879999999996</v>
      </c>
      <c r="AW11" s="73">
        <v>70.3</v>
      </c>
      <c r="AX11" s="73">
        <v>69.700000000000244</v>
      </c>
      <c r="AY11" s="73">
        <v>70.464471246073018</v>
      </c>
      <c r="AZ11" s="73">
        <v>71.86241641266075</v>
      </c>
      <c r="BA11" s="73">
        <v>72.781631962620594</v>
      </c>
      <c r="BB11" s="73">
        <v>73.802209321492995</v>
      </c>
      <c r="BC11" s="73">
        <v>72.720118856041012</v>
      </c>
      <c r="BD11" s="73">
        <v>72.917792398109</v>
      </c>
      <c r="BE11" s="73">
        <v>74.379722443464757</v>
      </c>
      <c r="BF11" s="73">
        <v>74.379901008568126</v>
      </c>
    </row>
    <row r="12" spans="1:60" ht="15" customHeight="1">
      <c r="B12" s="59"/>
      <c r="C12" s="59"/>
      <c r="D12" s="59"/>
      <c r="E12" s="59"/>
      <c r="F12" s="59"/>
      <c r="G12" s="59"/>
      <c r="H12" s="59"/>
      <c r="I12" s="59"/>
      <c r="J12" s="59"/>
      <c r="K12" s="59"/>
      <c r="L12" s="59"/>
      <c r="M12" s="59"/>
      <c r="O12" s="59"/>
      <c r="Q12" s="59"/>
      <c r="S12" s="59"/>
      <c r="U12" s="59"/>
      <c r="W12" s="68" t="s">
        <v>11</v>
      </c>
      <c r="X12" s="71">
        <v>40.359403799672997</v>
      </c>
      <c r="Y12" s="71">
        <v>41.733266093775001</v>
      </c>
      <c r="Z12" s="71">
        <v>44.082415076825001</v>
      </c>
      <c r="AA12" s="71">
        <v>46.025076968013003</v>
      </c>
      <c r="AB12" s="71">
        <v>46.5</v>
      </c>
      <c r="AC12" s="71">
        <v>46.7</v>
      </c>
      <c r="AD12" s="71">
        <v>47.7</v>
      </c>
      <c r="AE12" s="72">
        <v>49.271264359609759</v>
      </c>
      <c r="AF12" s="72">
        <v>50.796627498699422</v>
      </c>
      <c r="AG12" s="72">
        <v>51.729172365521272</v>
      </c>
      <c r="AH12" s="72">
        <v>52.922964944063942</v>
      </c>
      <c r="AI12" s="72">
        <v>53.952247674312702</v>
      </c>
      <c r="AJ12" s="72">
        <v>54.526627828578299</v>
      </c>
      <c r="AK12" s="72">
        <v>55.171583828938594</v>
      </c>
      <c r="AL12" s="72">
        <v>55.025313409829259</v>
      </c>
      <c r="AM12" s="71">
        <v>56.725049663859359</v>
      </c>
      <c r="AN12" s="71">
        <v>57.8</v>
      </c>
      <c r="AO12" s="71">
        <v>58.3</v>
      </c>
      <c r="AP12" s="71">
        <v>59.8</v>
      </c>
      <c r="AQ12" s="73">
        <v>60.8</v>
      </c>
      <c r="AR12" s="73">
        <v>60.475614452730539</v>
      </c>
      <c r="AS12" s="73">
        <v>61.3</v>
      </c>
      <c r="AT12" s="73">
        <v>61.3</v>
      </c>
      <c r="AU12" s="73">
        <v>61.00764342824602</v>
      </c>
      <c r="AV12" s="73">
        <v>61.680820000000004</v>
      </c>
      <c r="AW12" s="73">
        <v>62.3</v>
      </c>
      <c r="AX12" s="73">
        <v>62.900000000000219</v>
      </c>
      <c r="AY12" s="73">
        <v>62.50778534472753</v>
      </c>
      <c r="AZ12" s="73">
        <v>63.143547201920128</v>
      </c>
      <c r="BA12" s="73">
        <v>65.893795309935399</v>
      </c>
      <c r="BB12" s="73">
        <v>66.778487866467998</v>
      </c>
      <c r="BC12" s="73">
        <v>66.015303342243001</v>
      </c>
      <c r="BD12" s="73">
        <v>66.983160854930006</v>
      </c>
      <c r="BE12" s="73">
        <v>68.516692129304118</v>
      </c>
      <c r="BF12" s="73">
        <v>68.303364798953524</v>
      </c>
    </row>
    <row r="13" spans="1:60" ht="15" customHeight="1">
      <c r="B13" s="59"/>
      <c r="C13" s="59"/>
      <c r="D13" s="59"/>
      <c r="E13" s="59"/>
      <c r="F13" s="59"/>
      <c r="G13" s="59"/>
      <c r="H13" s="59"/>
      <c r="I13" s="59"/>
      <c r="J13" s="59"/>
      <c r="K13" s="59"/>
      <c r="L13" s="59"/>
      <c r="M13" s="59"/>
      <c r="O13" s="59"/>
      <c r="Q13" s="59"/>
      <c r="S13" s="59"/>
      <c r="U13" s="59"/>
      <c r="W13" s="68" t="s">
        <v>12</v>
      </c>
      <c r="X13" s="71">
        <v>55.763733960761996</v>
      </c>
      <c r="Y13" s="71">
        <v>56.158965743774999</v>
      </c>
      <c r="Z13" s="71">
        <v>57.490781767642993</v>
      </c>
      <c r="AA13" s="71">
        <v>58.716381362345004</v>
      </c>
      <c r="AB13" s="71">
        <v>58.1</v>
      </c>
      <c r="AC13" s="71">
        <v>58.2</v>
      </c>
      <c r="AD13" s="71">
        <v>59.3</v>
      </c>
      <c r="AE13" s="72">
        <v>60.778880014435131</v>
      </c>
      <c r="AF13" s="72">
        <v>61.449486534672303</v>
      </c>
      <c r="AG13" s="72">
        <v>61.690284419969089</v>
      </c>
      <c r="AH13" s="72">
        <v>62.099880725597231</v>
      </c>
      <c r="AI13" s="72">
        <v>63.49816356307727</v>
      </c>
      <c r="AJ13" s="72">
        <v>63.42760064015657</v>
      </c>
      <c r="AK13" s="72">
        <v>63.515978279719263</v>
      </c>
      <c r="AL13" s="72">
        <v>62.943347306412242</v>
      </c>
      <c r="AM13" s="71">
        <v>64.306175178644608</v>
      </c>
      <c r="AN13" s="71">
        <v>64.900000000000006</v>
      </c>
      <c r="AO13" s="71">
        <v>65</v>
      </c>
      <c r="AP13" s="71">
        <v>66.099999999999994</v>
      </c>
      <c r="AQ13" s="73">
        <v>66.5</v>
      </c>
      <c r="AR13" s="73">
        <v>65.766898275609648</v>
      </c>
      <c r="AS13" s="73">
        <v>66.3</v>
      </c>
      <c r="AT13" s="73">
        <v>66.2</v>
      </c>
      <c r="AU13" s="73">
        <v>65.891971379234789</v>
      </c>
      <c r="AV13" s="73">
        <v>66.208250000000007</v>
      </c>
      <c r="AW13" s="73">
        <v>66.400000000000006</v>
      </c>
      <c r="AX13" s="73">
        <v>66.400000000000233</v>
      </c>
      <c r="AY13" s="73">
        <v>66.52187930271343</v>
      </c>
      <c r="AZ13" s="73">
        <v>67.533985554436555</v>
      </c>
      <c r="BA13" s="73">
        <v>69.364520431581056</v>
      </c>
      <c r="BB13" s="73">
        <v>70.317452898680003</v>
      </c>
      <c r="BC13" s="73">
        <v>69.393949774106005</v>
      </c>
      <c r="BD13" s="73">
        <v>69.974302219721991</v>
      </c>
      <c r="BE13" s="73">
        <v>71.467469735172557</v>
      </c>
      <c r="BF13" s="73">
        <v>71.360162785758789</v>
      </c>
    </row>
    <row r="14" spans="1:60" ht="15" customHeight="1">
      <c r="B14" s="59"/>
      <c r="C14" s="59"/>
      <c r="D14" s="59"/>
      <c r="E14" s="59"/>
      <c r="F14" s="59"/>
      <c r="G14" s="59"/>
      <c r="H14" s="59"/>
      <c r="I14" s="59"/>
      <c r="J14" s="59"/>
      <c r="K14" s="59"/>
      <c r="L14" s="59"/>
      <c r="M14" s="59"/>
      <c r="O14" s="59"/>
      <c r="Q14" s="59"/>
      <c r="S14" s="59"/>
      <c r="U14" s="59"/>
      <c r="W14" s="74" t="s">
        <v>174</v>
      </c>
      <c r="X14" s="75">
        <f t="shared" ref="X14:AA14" si="3">+X11-X12</f>
        <v>30.425115356852011</v>
      </c>
      <c r="Y14" s="75">
        <f t="shared" si="3"/>
        <v>28.481120227136998</v>
      </c>
      <c r="Z14" s="75">
        <f t="shared" si="3"/>
        <v>26.460220582090997</v>
      </c>
      <c r="AA14" s="75">
        <f t="shared" si="3"/>
        <v>25.032360420292001</v>
      </c>
      <c r="AB14" s="75">
        <v>22.8</v>
      </c>
      <c r="AC14" s="75">
        <v>22.6</v>
      </c>
      <c r="AD14" s="75">
        <v>22.9</v>
      </c>
      <c r="AE14" s="75">
        <v>22.708313318757845</v>
      </c>
      <c r="AF14" s="75">
        <v>21.018693046464321</v>
      </c>
      <c r="AG14" s="75">
        <v>19.654042956704878</v>
      </c>
      <c r="AH14" s="75">
        <v>18.110823461749796</v>
      </c>
      <c r="AI14" s="75">
        <v>18.841951280646882</v>
      </c>
      <c r="AJ14" s="75">
        <v>17.57369687149783</v>
      </c>
      <c r="AK14" s="75">
        <v>16.474780279445298</v>
      </c>
      <c r="AL14" s="75">
        <v>15.634709373726274</v>
      </c>
      <c r="AM14" s="75">
        <v>14.893854432683007</v>
      </c>
      <c r="AN14" s="75">
        <v>14</v>
      </c>
      <c r="AO14" s="75">
        <v>13.2</v>
      </c>
      <c r="AP14" s="75">
        <v>12.5</v>
      </c>
      <c r="AQ14" s="76">
        <v>11.2</v>
      </c>
      <c r="AR14" s="76">
        <v>10.464135902753299</v>
      </c>
      <c r="AS14" s="76">
        <f>+AS11-AS12</f>
        <v>9.7999999999999972</v>
      </c>
      <c r="AT14" s="76">
        <f>+AT11-AT12</f>
        <v>9.6000000000000085</v>
      </c>
      <c r="AU14" s="76">
        <v>9.6705577498259245</v>
      </c>
      <c r="AV14" s="76">
        <f t="shared" ref="AV14:BA14" si="4">+AV11-AV12</f>
        <v>8.9660599999999917</v>
      </c>
      <c r="AW14" s="76">
        <f t="shared" si="4"/>
        <v>8</v>
      </c>
      <c r="AX14" s="76">
        <f t="shared" si="4"/>
        <v>6.8000000000000256</v>
      </c>
      <c r="AY14" s="76">
        <f t="shared" si="4"/>
        <v>7.9566859013454874</v>
      </c>
      <c r="AZ14" s="76">
        <f t="shared" si="4"/>
        <v>8.7188692107406212</v>
      </c>
      <c r="BA14" s="76">
        <f t="shared" si="4"/>
        <v>6.8878366526851948</v>
      </c>
      <c r="BB14" s="76">
        <v>7.0237214550249973</v>
      </c>
      <c r="BC14" s="76">
        <f>BC11-BC12</f>
        <v>6.7048155137980103</v>
      </c>
      <c r="BD14" s="76">
        <f>+BD11-BD12</f>
        <v>5.9346315431789947</v>
      </c>
      <c r="BE14" s="76">
        <f>+BE11-BE12</f>
        <v>5.863030314160639</v>
      </c>
      <c r="BF14" s="76">
        <f t="shared" ref="BF14" si="5">+BF11-BF12</f>
        <v>6.0765362096146021</v>
      </c>
    </row>
    <row r="15" spans="1:60" ht="15" customHeight="1">
      <c r="B15" s="59"/>
      <c r="C15" s="59"/>
      <c r="D15" s="59"/>
      <c r="E15" s="59"/>
      <c r="F15" s="59"/>
      <c r="G15" s="59"/>
      <c r="H15" s="59"/>
      <c r="I15" s="59"/>
      <c r="J15" s="59"/>
      <c r="K15" s="59"/>
      <c r="L15" s="59"/>
      <c r="M15" s="59"/>
      <c r="O15" s="59"/>
      <c r="Q15" s="59"/>
      <c r="S15" s="59"/>
      <c r="U15" s="59"/>
      <c r="W15" s="67" t="s">
        <v>65</v>
      </c>
      <c r="X15" s="71"/>
      <c r="Y15" s="71"/>
      <c r="Z15" s="71"/>
      <c r="AA15" s="71"/>
      <c r="AB15" s="71"/>
      <c r="AC15" s="71"/>
      <c r="AD15" s="71"/>
      <c r="AE15" s="72"/>
      <c r="AF15" s="72"/>
      <c r="AG15" s="72"/>
      <c r="AH15" s="72"/>
      <c r="AI15" s="72"/>
      <c r="AJ15" s="72"/>
      <c r="AK15" s="72"/>
      <c r="AL15" s="72"/>
      <c r="AM15" s="71"/>
      <c r="AN15" s="71"/>
      <c r="AO15" s="71"/>
      <c r="AP15" s="71"/>
      <c r="AQ15" s="73"/>
      <c r="AR15" s="73"/>
      <c r="AS15" s="73"/>
      <c r="AT15" s="73"/>
      <c r="AU15" s="73"/>
      <c r="AV15" s="73"/>
      <c r="AW15" s="73"/>
      <c r="AX15" s="73"/>
      <c r="AY15" s="73"/>
      <c r="AZ15" s="73"/>
      <c r="BA15" s="73"/>
      <c r="BB15" s="73"/>
      <c r="BC15" s="73"/>
      <c r="BD15" s="73"/>
      <c r="BE15" s="73"/>
      <c r="BF15" s="73"/>
    </row>
    <row r="16" spans="1:60" ht="15" customHeight="1">
      <c r="B16" s="59"/>
      <c r="C16" s="59"/>
      <c r="D16" s="59"/>
      <c r="E16" s="59"/>
      <c r="F16" s="59"/>
      <c r="G16" s="59"/>
      <c r="H16" s="59"/>
      <c r="I16" s="59"/>
      <c r="J16" s="59"/>
      <c r="K16" s="59"/>
      <c r="L16" s="59"/>
      <c r="M16" s="59"/>
      <c r="O16" s="59"/>
      <c r="Q16" s="59"/>
      <c r="S16" s="59"/>
      <c r="U16" s="59"/>
      <c r="W16" s="68" t="s">
        <v>10</v>
      </c>
      <c r="X16" s="71">
        <v>63.216442880918997</v>
      </c>
      <c r="Y16" s="71">
        <v>63.594187556224</v>
      </c>
      <c r="Z16" s="71">
        <v>64.560566532780001</v>
      </c>
      <c r="AA16" s="71">
        <v>63.118083854856998</v>
      </c>
      <c r="AB16" s="71">
        <v>62.7</v>
      </c>
      <c r="AC16" s="71">
        <v>62.7</v>
      </c>
      <c r="AD16" s="71">
        <v>62.5</v>
      </c>
      <c r="AE16" s="72">
        <v>62.605328652152338</v>
      </c>
      <c r="AF16" s="72">
        <v>63.44569263935422</v>
      </c>
      <c r="AG16" s="72">
        <v>63.960917776183258</v>
      </c>
      <c r="AH16" s="72">
        <v>63.911592563891531</v>
      </c>
      <c r="AI16" s="72">
        <v>65.354364157036557</v>
      </c>
      <c r="AJ16" s="72">
        <v>64.915958954299157</v>
      </c>
      <c r="AK16" s="72">
        <v>64.184377488319257</v>
      </c>
      <c r="AL16" s="72">
        <v>63.472898686509872</v>
      </c>
      <c r="AM16" s="71">
        <v>63.22628516453689</v>
      </c>
      <c r="AN16" s="71">
        <v>63.7</v>
      </c>
      <c r="AO16" s="71">
        <v>63.6</v>
      </c>
      <c r="AP16" s="71">
        <v>64.3</v>
      </c>
      <c r="AQ16" s="73">
        <v>64</v>
      </c>
      <c r="AR16" s="73">
        <v>62.251344054441972</v>
      </c>
      <c r="AS16" s="73">
        <v>62.9</v>
      </c>
      <c r="AT16" s="73">
        <v>62.8</v>
      </c>
      <c r="AU16" s="73">
        <v>62.480943523376631</v>
      </c>
      <c r="AV16" s="73">
        <v>61.882649999999998</v>
      </c>
      <c r="AW16" s="73">
        <v>60.1</v>
      </c>
      <c r="AX16" s="73">
        <v>60.100000000000207</v>
      </c>
      <c r="AY16" s="73">
        <v>61.335638961147012</v>
      </c>
      <c r="AZ16" s="73">
        <v>61.675352465098619</v>
      </c>
      <c r="BA16" s="73">
        <v>62.361021274459929</v>
      </c>
      <c r="BB16" s="73">
        <v>62.297651815009999</v>
      </c>
      <c r="BC16" s="73">
        <v>62.751098831797002</v>
      </c>
      <c r="BD16" s="73">
        <v>63.279508193189002</v>
      </c>
      <c r="BE16" s="73">
        <v>63.427386354384929</v>
      </c>
      <c r="BF16" s="73">
        <v>62.603380202161929</v>
      </c>
    </row>
    <row r="17" spans="1:61" ht="15" customHeight="1">
      <c r="B17" s="56"/>
      <c r="C17" s="56"/>
      <c r="D17" s="56"/>
      <c r="E17" s="56"/>
      <c r="F17" s="56"/>
      <c r="G17" s="56"/>
      <c r="H17" s="56"/>
      <c r="I17" s="56"/>
      <c r="J17" s="56"/>
      <c r="K17" s="56"/>
      <c r="L17" s="56"/>
      <c r="M17" s="56"/>
      <c r="O17" s="56"/>
      <c r="Q17" s="56"/>
      <c r="S17" s="56"/>
      <c r="U17" s="56"/>
      <c r="V17" s="58"/>
      <c r="W17" s="68" t="s">
        <v>11</v>
      </c>
      <c r="X17" s="71">
        <v>38.441083067511997</v>
      </c>
      <c r="Y17" s="71">
        <v>38.91527550232</v>
      </c>
      <c r="Z17" s="71">
        <v>40.676702832137003</v>
      </c>
      <c r="AA17" s="71">
        <v>42.067002951686</v>
      </c>
      <c r="AB17" s="71">
        <v>41.3</v>
      </c>
      <c r="AC17" s="71">
        <v>41.6</v>
      </c>
      <c r="AD17" s="71">
        <v>41.7</v>
      </c>
      <c r="AE17" s="72">
        <v>43.405506904551963</v>
      </c>
      <c r="AF17" s="72">
        <v>44.150046327780288</v>
      </c>
      <c r="AG17" s="72">
        <v>44.426256121465165</v>
      </c>
      <c r="AH17" s="72">
        <v>44.474575346925398</v>
      </c>
      <c r="AI17" s="72">
        <v>45.971825895632541</v>
      </c>
      <c r="AJ17" s="72">
        <v>45.777112521710826</v>
      </c>
      <c r="AK17" s="72">
        <v>45.594065674226684</v>
      </c>
      <c r="AL17" s="72">
        <v>47.390527576143455</v>
      </c>
      <c r="AM17" s="71">
        <v>46.858034429428244</v>
      </c>
      <c r="AN17" s="71">
        <v>48.4</v>
      </c>
      <c r="AO17" s="71">
        <v>48.6</v>
      </c>
      <c r="AP17" s="71">
        <v>49.6</v>
      </c>
      <c r="AQ17" s="73">
        <v>50.4</v>
      </c>
      <c r="AR17" s="73">
        <v>50.219216723448369</v>
      </c>
      <c r="AS17" s="73">
        <v>50.6</v>
      </c>
      <c r="AT17" s="73">
        <v>51.2</v>
      </c>
      <c r="AU17" s="73">
        <v>52.046086287136916</v>
      </c>
      <c r="AV17" s="73">
        <v>52.167160000000003</v>
      </c>
      <c r="AW17" s="73">
        <v>52.9</v>
      </c>
      <c r="AX17" s="73">
        <v>52.40000000000019</v>
      </c>
      <c r="AY17" s="73">
        <v>52.938288957272626</v>
      </c>
      <c r="AZ17" s="73">
        <v>53.668503253423182</v>
      </c>
      <c r="BA17" s="73">
        <v>54.403358421040302</v>
      </c>
      <c r="BB17" s="73">
        <v>56.094184029188995</v>
      </c>
      <c r="BC17" s="73">
        <v>55.596696164546998</v>
      </c>
      <c r="BD17" s="73">
        <v>56.001475434361005</v>
      </c>
      <c r="BE17" s="73">
        <v>56.562887204868595</v>
      </c>
      <c r="BF17" s="73">
        <v>57.214409670277064</v>
      </c>
    </row>
    <row r="18" spans="1:61" ht="15" customHeight="1">
      <c r="B18" s="56"/>
      <c r="C18" s="56"/>
      <c r="D18" s="56"/>
      <c r="E18" s="56"/>
      <c r="F18" s="56"/>
      <c r="G18" s="56"/>
      <c r="H18" s="56"/>
      <c r="I18" s="56"/>
      <c r="J18" s="56"/>
      <c r="K18" s="56"/>
      <c r="L18" s="56"/>
      <c r="M18" s="56"/>
      <c r="O18" s="56"/>
      <c r="Q18" s="56"/>
      <c r="S18" s="56"/>
      <c r="U18" s="56"/>
      <c r="V18" s="58"/>
      <c r="W18" s="68" t="s">
        <v>12</v>
      </c>
      <c r="X18" s="71">
        <v>50.832147948660001</v>
      </c>
      <c r="Y18" s="71">
        <v>51.26383193713</v>
      </c>
      <c r="Z18" s="71">
        <v>52.626207969299998</v>
      </c>
      <c r="AA18" s="71">
        <v>52.610069922027002</v>
      </c>
      <c r="AB18" s="71">
        <v>52</v>
      </c>
      <c r="AC18" s="71">
        <v>52.2</v>
      </c>
      <c r="AD18" s="71">
        <v>52.1</v>
      </c>
      <c r="AE18" s="72">
        <v>53.021939265618876</v>
      </c>
      <c r="AF18" s="72">
        <v>53.812698338339736</v>
      </c>
      <c r="AG18" s="72">
        <v>54.2068107068975</v>
      </c>
      <c r="AH18" s="72">
        <v>54.206847280016035</v>
      </c>
      <c r="AI18" s="72">
        <v>55.674307952919797</v>
      </c>
      <c r="AJ18" s="72">
        <v>55.354827531628182</v>
      </c>
      <c r="AK18" s="72">
        <v>54.899730239985146</v>
      </c>
      <c r="AL18" s="72">
        <v>55.439226858568169</v>
      </c>
      <c r="AM18" s="71">
        <v>55.051338609055513</v>
      </c>
      <c r="AN18" s="71">
        <v>56.1</v>
      </c>
      <c r="AO18" s="71">
        <v>56.1</v>
      </c>
      <c r="AP18" s="71">
        <v>57</v>
      </c>
      <c r="AQ18" s="73">
        <v>57.2</v>
      </c>
      <c r="AR18" s="73">
        <v>56.230456764739067</v>
      </c>
      <c r="AS18" s="73">
        <v>56.7</v>
      </c>
      <c r="AT18" s="73">
        <v>57</v>
      </c>
      <c r="AU18" s="73">
        <v>57.259369449530887</v>
      </c>
      <c r="AV18" s="73">
        <v>57.020620000000001</v>
      </c>
      <c r="AW18" s="73">
        <v>56.5</v>
      </c>
      <c r="AX18" s="73">
        <v>56.200000000000202</v>
      </c>
      <c r="AY18" s="73">
        <v>57.134140358134978</v>
      </c>
      <c r="AZ18" s="73">
        <v>57.664282607853181</v>
      </c>
      <c r="BA18" s="73">
        <v>58.377288587899656</v>
      </c>
      <c r="BB18" s="73">
        <v>59.193129685385003</v>
      </c>
      <c r="BC18" s="73">
        <v>59.1725495122</v>
      </c>
      <c r="BD18" s="73">
        <v>59.640154143277002</v>
      </c>
      <c r="BE18" s="73">
        <v>59.992584114848604</v>
      </c>
      <c r="BF18" s="73">
        <v>59.907903463262514</v>
      </c>
    </row>
    <row r="19" spans="1:61" ht="15" customHeight="1">
      <c r="B19" s="56"/>
      <c r="C19" s="56"/>
      <c r="D19" s="56"/>
      <c r="E19" s="56"/>
      <c r="F19" s="56"/>
      <c r="G19" s="56"/>
      <c r="H19" s="56"/>
      <c r="I19" s="56"/>
      <c r="J19" s="56"/>
      <c r="K19" s="56"/>
      <c r="L19" s="56"/>
      <c r="M19" s="56"/>
      <c r="O19" s="56"/>
      <c r="Q19" s="56"/>
      <c r="S19" s="56"/>
      <c r="U19" s="56"/>
      <c r="V19" s="58"/>
      <c r="W19" s="74" t="s">
        <v>174</v>
      </c>
      <c r="X19" s="75">
        <f t="shared" ref="X19:AA19" si="6">+X16-X17</f>
        <v>24.775359813407</v>
      </c>
      <c r="Y19" s="75">
        <f t="shared" si="6"/>
        <v>24.678912053904</v>
      </c>
      <c r="Z19" s="75">
        <f t="shared" si="6"/>
        <v>23.883863700642998</v>
      </c>
      <c r="AA19" s="75">
        <f t="shared" si="6"/>
        <v>21.051080903170998</v>
      </c>
      <c r="AB19" s="75">
        <v>21.4</v>
      </c>
      <c r="AC19" s="75">
        <v>21.1</v>
      </c>
      <c r="AD19" s="75">
        <v>20.8</v>
      </c>
      <c r="AE19" s="75">
        <v>19.199821747600375</v>
      </c>
      <c r="AF19" s="75">
        <v>19.295646311573933</v>
      </c>
      <c r="AG19" s="75">
        <v>19.534661654718093</v>
      </c>
      <c r="AH19" s="75">
        <v>19.437017216966133</v>
      </c>
      <c r="AI19" s="75">
        <v>19.382538261404015</v>
      </c>
      <c r="AJ19" s="75">
        <v>19.138846432588331</v>
      </c>
      <c r="AK19" s="75">
        <v>18.590311814092573</v>
      </c>
      <c r="AL19" s="75">
        <v>16.082371110366417</v>
      </c>
      <c r="AM19" s="75">
        <v>16.368250735108646</v>
      </c>
      <c r="AN19" s="75">
        <v>15.3</v>
      </c>
      <c r="AO19" s="75">
        <v>15</v>
      </c>
      <c r="AP19" s="75">
        <v>14.7</v>
      </c>
      <c r="AQ19" s="76">
        <v>13.6</v>
      </c>
      <c r="AR19" s="76">
        <v>12.032127330993603</v>
      </c>
      <c r="AS19" s="76">
        <f t="shared" ref="AS19:BA19" si="7">+AS16-AS17</f>
        <v>12.299999999999997</v>
      </c>
      <c r="AT19" s="76">
        <f t="shared" si="7"/>
        <v>11.599999999999994</v>
      </c>
      <c r="AU19" s="76">
        <f t="shared" si="7"/>
        <v>10.434857236239715</v>
      </c>
      <c r="AV19" s="76">
        <f t="shared" si="7"/>
        <v>9.7154899999999955</v>
      </c>
      <c r="AW19" s="76">
        <f t="shared" si="7"/>
        <v>7.2000000000000028</v>
      </c>
      <c r="AX19" s="76">
        <f t="shared" si="7"/>
        <v>7.7000000000000171</v>
      </c>
      <c r="AY19" s="76">
        <f t="shared" si="7"/>
        <v>8.3973500038743865</v>
      </c>
      <c r="AZ19" s="76">
        <f t="shared" si="7"/>
        <v>8.0068492116754371</v>
      </c>
      <c r="BA19" s="76">
        <f t="shared" si="7"/>
        <v>7.9576628534196274</v>
      </c>
      <c r="BB19" s="76">
        <v>6.2034677858210046</v>
      </c>
      <c r="BC19" s="76">
        <f>BC16-BC17</f>
        <v>7.1544026672500038</v>
      </c>
      <c r="BD19" s="76">
        <f>+BD16-BD17</f>
        <v>7.2780327588279974</v>
      </c>
      <c r="BE19" s="76">
        <f>+BE16-BE17</f>
        <v>6.8644991495163339</v>
      </c>
      <c r="BF19" s="76">
        <f>+BF16-BF17</f>
        <v>5.3889705318848655</v>
      </c>
    </row>
    <row r="20" spans="1:61" s="54" customFormat="1" ht="15" customHeight="1">
      <c r="B20" s="55"/>
      <c r="C20" s="55"/>
      <c r="D20" s="55"/>
      <c r="E20" s="55"/>
      <c r="F20" s="55"/>
      <c r="G20" s="55"/>
      <c r="H20" s="55"/>
      <c r="I20" s="55"/>
      <c r="J20" s="55"/>
      <c r="K20" s="55"/>
      <c r="L20" s="55"/>
      <c r="M20" s="55"/>
      <c r="O20" s="55"/>
      <c r="Q20" s="55"/>
      <c r="S20" s="55"/>
      <c r="U20" s="55"/>
      <c r="W20" s="67" t="s">
        <v>66</v>
      </c>
      <c r="X20" s="71"/>
      <c r="Y20" s="71"/>
      <c r="Z20" s="71"/>
      <c r="AA20" s="71"/>
      <c r="AB20" s="71"/>
      <c r="AC20" s="71"/>
      <c r="AD20" s="71"/>
      <c r="AE20" s="72"/>
      <c r="AF20" s="72"/>
      <c r="AG20" s="72"/>
      <c r="AH20" s="72"/>
      <c r="AI20" s="72"/>
      <c r="AJ20" s="72"/>
      <c r="AK20" s="72"/>
      <c r="AL20" s="72"/>
      <c r="AM20" s="71"/>
      <c r="AN20" s="71"/>
      <c r="AO20" s="71"/>
      <c r="AP20" s="71"/>
      <c r="AQ20" s="73"/>
      <c r="AR20" s="73"/>
      <c r="AS20" s="73"/>
      <c r="AT20" s="73"/>
      <c r="AU20" s="73"/>
      <c r="AV20" s="73"/>
      <c r="AW20" s="73"/>
      <c r="AX20" s="73"/>
      <c r="AY20" s="73"/>
      <c r="AZ20" s="73"/>
      <c r="BA20" s="73"/>
      <c r="BB20" s="73"/>
      <c r="BC20" s="73"/>
      <c r="BD20" s="73"/>
      <c r="BE20" s="73"/>
      <c r="BF20" s="73"/>
    </row>
    <row r="21" spans="1:61" ht="15" customHeight="1">
      <c r="B21" s="56"/>
      <c r="C21" s="56"/>
      <c r="D21" s="56"/>
      <c r="E21" s="56"/>
      <c r="F21" s="56"/>
      <c r="G21" s="56"/>
      <c r="H21" s="56"/>
      <c r="I21" s="56"/>
      <c r="J21" s="56"/>
      <c r="K21" s="56"/>
      <c r="L21" s="56"/>
      <c r="M21" s="56"/>
      <c r="O21" s="56"/>
      <c r="Q21" s="56"/>
      <c r="S21" s="56"/>
      <c r="U21" s="56"/>
      <c r="W21" s="68" t="s">
        <v>10</v>
      </c>
      <c r="X21" s="71">
        <v>67.236119065246001</v>
      </c>
      <c r="Y21" s="71">
        <v>67.252512636923001</v>
      </c>
      <c r="Z21" s="71">
        <v>67.978958834268994</v>
      </c>
      <c r="AA21" s="71">
        <v>67.654904697352009</v>
      </c>
      <c r="AB21" s="71">
        <v>66.400000000000006</v>
      </c>
      <c r="AC21" s="71">
        <v>66.3</v>
      </c>
      <c r="AD21" s="71">
        <v>66.900000000000006</v>
      </c>
      <c r="AE21" s="72">
        <v>67.810371117472613</v>
      </c>
      <c r="AF21" s="72">
        <v>68.066528168602986</v>
      </c>
      <c r="AG21" s="72">
        <v>67.956305781493342</v>
      </c>
      <c r="AH21" s="72">
        <v>67.735707776279554</v>
      </c>
      <c r="AI21" s="72">
        <v>69.31687395880077</v>
      </c>
      <c r="AJ21" s="72">
        <v>68.805293398164409</v>
      </c>
      <c r="AK21" s="72">
        <v>68.259229308262576</v>
      </c>
      <c r="AL21" s="72">
        <v>67.264970793656857</v>
      </c>
      <c r="AM21" s="71">
        <v>67.86155489382611</v>
      </c>
      <c r="AN21" s="71">
        <v>68.3</v>
      </c>
      <c r="AO21" s="71">
        <v>67.900000000000006</v>
      </c>
      <c r="AP21" s="71">
        <v>68.7</v>
      </c>
      <c r="AQ21" s="73">
        <v>68.599999999999994</v>
      </c>
      <c r="AR21" s="73">
        <v>67.154658923824172</v>
      </c>
      <c r="AS21" s="73">
        <v>67.400000000000006</v>
      </c>
      <c r="AT21" s="73">
        <v>67.099999999999994</v>
      </c>
      <c r="AU21" s="73">
        <v>66.874285120671345</v>
      </c>
      <c r="AV21" s="73">
        <v>66.368070000000003</v>
      </c>
      <c r="AW21" s="73">
        <v>65.8</v>
      </c>
      <c r="AX21" s="73">
        <v>65.500000000000242</v>
      </c>
      <c r="AY21" s="73">
        <v>66.454864575203288</v>
      </c>
      <c r="AZ21" s="73">
        <v>67.539020897039492</v>
      </c>
      <c r="BA21" s="73">
        <v>68.202292988202402</v>
      </c>
      <c r="BB21" s="73">
        <v>68.856398648077004</v>
      </c>
      <c r="BC21" s="73">
        <v>68.377265189531002</v>
      </c>
      <c r="BD21" s="73">
        <v>68.730694260876007</v>
      </c>
      <c r="BE21" s="73">
        <v>69.818177603646689</v>
      </c>
      <c r="BF21" s="73">
        <v>69.875192340571033</v>
      </c>
    </row>
    <row r="22" spans="1:61" ht="15" customHeight="1">
      <c r="B22" s="56"/>
      <c r="C22" s="56"/>
      <c r="D22" s="56"/>
      <c r="E22" s="56"/>
      <c r="F22" s="56"/>
      <c r="G22" s="56"/>
      <c r="H22" s="56"/>
      <c r="I22" s="56"/>
      <c r="J22" s="56"/>
      <c r="K22" s="56"/>
      <c r="L22" s="56"/>
      <c r="M22" s="56"/>
      <c r="O22" s="56"/>
      <c r="Q22" s="56"/>
      <c r="S22" s="56"/>
      <c r="U22" s="56"/>
      <c r="W22" s="68" t="s">
        <v>11</v>
      </c>
      <c r="X22" s="71">
        <v>39.664995260548004</v>
      </c>
      <c r="Y22" s="71">
        <v>40.816723550402997</v>
      </c>
      <c r="Z22" s="71">
        <v>43.044540707778999</v>
      </c>
      <c r="AA22" s="71">
        <v>44.629158341156</v>
      </c>
      <c r="AB22" s="71">
        <v>44.8</v>
      </c>
      <c r="AC22" s="71">
        <v>44.8</v>
      </c>
      <c r="AD22" s="71">
        <v>45.4</v>
      </c>
      <c r="AE22" s="72">
        <v>47.030923000022554</v>
      </c>
      <c r="AF22" s="72">
        <v>48.227084220731413</v>
      </c>
      <c r="AG22" s="72">
        <v>48.989558741958049</v>
      </c>
      <c r="AH22" s="72">
        <v>49.65238029126769</v>
      </c>
      <c r="AI22" s="72">
        <v>50.844001771590811</v>
      </c>
      <c r="AJ22" s="72">
        <v>50.95031448659639</v>
      </c>
      <c r="AK22" s="72">
        <v>51.396142471865105</v>
      </c>
      <c r="AL22" s="72">
        <v>51.80505956777187</v>
      </c>
      <c r="AM22" s="71">
        <v>52.650427210136186</v>
      </c>
      <c r="AN22" s="71">
        <v>53.8</v>
      </c>
      <c r="AO22" s="71">
        <v>54</v>
      </c>
      <c r="AP22" s="71">
        <v>55.3</v>
      </c>
      <c r="AQ22" s="73">
        <v>56.2</v>
      </c>
      <c r="AR22" s="73">
        <v>55.986198963299493</v>
      </c>
      <c r="AS22" s="73">
        <v>56.5</v>
      </c>
      <c r="AT22" s="73">
        <v>56.7</v>
      </c>
      <c r="AU22" s="73">
        <v>56.77303795374592</v>
      </c>
      <c r="AV22" s="73">
        <v>57.178710000000002</v>
      </c>
      <c r="AW22" s="73">
        <v>57.9</v>
      </c>
      <c r="AX22" s="73">
        <v>58.000000000000206</v>
      </c>
      <c r="AY22" s="73">
        <v>58.085929834374774</v>
      </c>
      <c r="AZ22" s="73">
        <v>58.70393721962941</v>
      </c>
      <c r="BA22" s="73">
        <v>60.719270776558943</v>
      </c>
      <c r="BB22" s="73">
        <v>61.694173449212997</v>
      </c>
      <c r="BC22" s="73">
        <v>61.015326150253998</v>
      </c>
      <c r="BD22" s="73">
        <v>61.793709250900996</v>
      </c>
      <c r="BE22" s="73">
        <v>63.23192617527782</v>
      </c>
      <c r="BF22" s="73">
        <v>63.258250503020278</v>
      </c>
    </row>
    <row r="23" spans="1:61" ht="15" customHeight="1">
      <c r="B23" s="56"/>
      <c r="C23" s="56"/>
      <c r="D23" s="56"/>
      <c r="E23" s="56"/>
      <c r="F23" s="56"/>
      <c r="G23" s="56"/>
      <c r="H23" s="56"/>
      <c r="I23" s="56"/>
      <c r="J23" s="56"/>
      <c r="K23" s="56"/>
      <c r="L23" s="56"/>
      <c r="M23" s="56"/>
      <c r="O23" s="56"/>
      <c r="Q23" s="56"/>
      <c r="S23" s="56"/>
      <c r="U23" s="56"/>
      <c r="W23" s="68" t="s">
        <v>12</v>
      </c>
      <c r="X23" s="71">
        <v>53.526274142813001</v>
      </c>
      <c r="Y23" s="71">
        <v>54.114651482635999</v>
      </c>
      <c r="Z23" s="71">
        <v>55.591725515043002</v>
      </c>
      <c r="AA23" s="71">
        <v>56.224289178771002</v>
      </c>
      <c r="AB23" s="71">
        <v>55.7</v>
      </c>
      <c r="AC23" s="71">
        <v>55.7</v>
      </c>
      <c r="AD23" s="71">
        <v>56.2</v>
      </c>
      <c r="AE23" s="72">
        <v>57.497454695386139</v>
      </c>
      <c r="AF23" s="72">
        <v>58.220358588276191</v>
      </c>
      <c r="AG23" s="72">
        <v>58.543110280068944</v>
      </c>
      <c r="AH23" s="72">
        <v>58.760730364071854</v>
      </c>
      <c r="AI23" s="72">
        <v>60.146380330704993</v>
      </c>
      <c r="AJ23" s="72">
        <v>59.94010377238461</v>
      </c>
      <c r="AK23" s="72">
        <v>59.887966961552685</v>
      </c>
      <c r="AL23" s="72">
        <v>59.590390416428264</v>
      </c>
      <c r="AM23" s="71">
        <v>60.331777943955821</v>
      </c>
      <c r="AN23" s="71">
        <v>61.1</v>
      </c>
      <c r="AO23" s="71">
        <v>61</v>
      </c>
      <c r="AP23" s="71">
        <v>62</v>
      </c>
      <c r="AQ23" s="73">
        <v>62.4</v>
      </c>
      <c r="AR23" s="73">
        <v>61.600828516831932</v>
      </c>
      <c r="AS23" s="73">
        <v>62</v>
      </c>
      <c r="AT23" s="73">
        <v>61.9</v>
      </c>
      <c r="AU23" s="73">
        <v>61.84841825838717</v>
      </c>
      <c r="AV23" s="73">
        <v>61.795409999999997</v>
      </c>
      <c r="AW23" s="73">
        <v>61.9</v>
      </c>
      <c r="AX23" s="73">
        <v>61.800000000000225</v>
      </c>
      <c r="AY23" s="73">
        <v>62.28933672565438</v>
      </c>
      <c r="AZ23" s="73">
        <v>63.135000821660114</v>
      </c>
      <c r="BA23" s="73">
        <v>64.475412320420929</v>
      </c>
      <c r="BB23" s="73">
        <v>65.289869638265003</v>
      </c>
      <c r="BC23" s="73">
        <v>64.712305334885002</v>
      </c>
      <c r="BD23" s="73">
        <v>65.278153065461993</v>
      </c>
      <c r="BE23" s="73">
        <v>66.535907908912733</v>
      </c>
      <c r="BF23" s="73">
        <v>66.576529517273499</v>
      </c>
    </row>
    <row r="24" spans="1:61" ht="15" customHeight="1">
      <c r="B24" s="56"/>
      <c r="C24" s="56"/>
      <c r="D24" s="56"/>
      <c r="E24" s="56"/>
      <c r="F24" s="56"/>
      <c r="G24" s="56"/>
      <c r="H24" s="56"/>
      <c r="I24" s="56"/>
      <c r="J24" s="56"/>
      <c r="K24" s="56"/>
      <c r="L24" s="56"/>
      <c r="M24" s="56"/>
      <c r="O24" s="56"/>
      <c r="Q24" s="56"/>
      <c r="S24" s="56"/>
      <c r="U24" s="56"/>
      <c r="W24" s="74" t="s">
        <v>174</v>
      </c>
      <c r="X24" s="75">
        <f t="shared" ref="X24:AA24" si="8">+X21-X22</f>
        <v>27.571123804697997</v>
      </c>
      <c r="Y24" s="75">
        <f t="shared" si="8"/>
        <v>26.435789086520003</v>
      </c>
      <c r="Z24" s="75">
        <f t="shared" si="8"/>
        <v>24.934418126489994</v>
      </c>
      <c r="AA24" s="75">
        <f t="shared" si="8"/>
        <v>23.025746356196009</v>
      </c>
      <c r="AB24" s="75">
        <v>21.5</v>
      </c>
      <c r="AC24" s="75">
        <v>21.5</v>
      </c>
      <c r="AD24" s="75">
        <v>21.5</v>
      </c>
      <c r="AE24" s="75">
        <v>20.779448117450059</v>
      </c>
      <c r="AF24" s="75">
        <v>19.839443947871573</v>
      </c>
      <c r="AG24" s="75">
        <v>18.966747039535292</v>
      </c>
      <c r="AH24" s="75">
        <v>18.083327485011864</v>
      </c>
      <c r="AI24" s="75">
        <v>18.472872187209958</v>
      </c>
      <c r="AJ24" s="75">
        <v>17.854978911568018</v>
      </c>
      <c r="AK24" s="75">
        <v>16.863086836397471</v>
      </c>
      <c r="AL24" s="75">
        <v>15.459911225884987</v>
      </c>
      <c r="AM24" s="75">
        <v>15.211127683689924</v>
      </c>
      <c r="AN24" s="75">
        <v>14.5</v>
      </c>
      <c r="AO24" s="75">
        <v>13.9</v>
      </c>
      <c r="AP24" s="75">
        <v>13.4</v>
      </c>
      <c r="AQ24" s="76">
        <v>12.4</v>
      </c>
      <c r="AR24" s="76">
        <v>11.168459960524679</v>
      </c>
      <c r="AS24" s="76">
        <f>+AS21-AS22</f>
        <v>10.900000000000006</v>
      </c>
      <c r="AT24" s="76">
        <f>+AT21-AT22</f>
        <v>10.399999999999991</v>
      </c>
      <c r="AU24" s="76">
        <v>10.101247166925425</v>
      </c>
      <c r="AV24" s="76">
        <f t="shared" ref="AV24:BA24" si="9">+AV21-AV22</f>
        <v>9.1893600000000006</v>
      </c>
      <c r="AW24" s="76">
        <f t="shared" si="9"/>
        <v>7.8999999999999986</v>
      </c>
      <c r="AX24" s="76">
        <f t="shared" si="9"/>
        <v>7.5000000000000355</v>
      </c>
      <c r="AY24" s="76">
        <f t="shared" si="9"/>
        <v>8.3689347408285144</v>
      </c>
      <c r="AZ24" s="76">
        <f t="shared" si="9"/>
        <v>8.8350836774100827</v>
      </c>
      <c r="BA24" s="76">
        <f t="shared" si="9"/>
        <v>7.4830222116434584</v>
      </c>
      <c r="BB24" s="76">
        <v>7.1622251988640073</v>
      </c>
      <c r="BC24" s="76">
        <f>BC21-BC22</f>
        <v>7.3619390392770043</v>
      </c>
      <c r="BD24" s="76">
        <f>+BD21-BD22</f>
        <v>6.936985009975011</v>
      </c>
      <c r="BE24" s="76">
        <f>+BE21-BE22</f>
        <v>6.5862514283688682</v>
      </c>
      <c r="BF24" s="76">
        <f>+BF21-BF22</f>
        <v>6.6169418375507547</v>
      </c>
    </row>
    <row r="25" spans="1:61" s="54" customFormat="1" ht="12" customHeight="1">
      <c r="B25" s="55"/>
      <c r="C25" s="55"/>
      <c r="D25" s="55"/>
      <c r="E25" s="55"/>
      <c r="F25" s="55"/>
      <c r="G25" s="55"/>
      <c r="H25" s="55"/>
      <c r="I25" s="55"/>
      <c r="J25" s="55"/>
      <c r="K25" s="55"/>
      <c r="L25" s="55"/>
      <c r="M25" s="55"/>
      <c r="O25" s="55"/>
      <c r="Q25" s="55"/>
      <c r="S25" s="55"/>
      <c r="U25" s="55"/>
      <c r="W25" s="78"/>
      <c r="X25" s="79"/>
      <c r="Y25" s="79"/>
      <c r="Z25" s="79"/>
      <c r="AA25" s="79"/>
      <c r="AB25" s="79"/>
      <c r="AC25" s="79"/>
      <c r="AD25" s="79"/>
      <c r="AE25" s="79"/>
      <c r="AF25" s="79"/>
      <c r="AG25" s="79"/>
      <c r="AH25" s="79"/>
      <c r="AI25" s="79"/>
      <c r="AJ25" s="79"/>
      <c r="AK25" s="79"/>
      <c r="AL25" s="79"/>
      <c r="AM25" s="79"/>
      <c r="AN25" s="79"/>
      <c r="AO25" s="79"/>
      <c r="AP25" s="79"/>
      <c r="AQ25" s="80"/>
      <c r="AR25" s="80"/>
      <c r="AS25" s="80"/>
      <c r="AT25" s="80"/>
      <c r="AU25" s="80"/>
      <c r="AV25" s="80"/>
      <c r="AW25" s="80"/>
      <c r="AX25" s="80"/>
      <c r="AY25" s="80"/>
      <c r="AZ25" s="80"/>
      <c r="BA25" s="80"/>
      <c r="BB25" s="80"/>
      <c r="BC25" s="80"/>
      <c r="BD25" s="80"/>
      <c r="BE25" s="80"/>
      <c r="BF25" s="80"/>
    </row>
    <row r="26" spans="1:61" ht="12" customHeight="1">
      <c r="A26" s="57"/>
      <c r="B26" s="56"/>
      <c r="C26" s="56"/>
      <c r="D26" s="56"/>
      <c r="E26" s="56"/>
      <c r="F26" s="56"/>
      <c r="G26" s="56"/>
      <c r="H26" s="56"/>
      <c r="I26" s="56"/>
      <c r="J26" s="56"/>
      <c r="K26" s="56"/>
      <c r="L26" s="56"/>
      <c r="M26" s="56"/>
      <c r="O26" s="56"/>
      <c r="Q26" s="56"/>
      <c r="S26" s="56"/>
      <c r="U26" s="56"/>
      <c r="W26" s="240" t="s">
        <v>69</v>
      </c>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77"/>
      <c r="AX26" s="68"/>
      <c r="AY26" s="68"/>
      <c r="AZ26" s="68"/>
      <c r="BA26" s="68"/>
      <c r="BB26" s="68"/>
      <c r="BC26" s="68"/>
      <c r="BD26" s="68"/>
      <c r="BE26" s="68"/>
      <c r="BF26" s="68"/>
      <c r="BG26" s="68"/>
      <c r="BH26" s="60"/>
    </row>
    <row r="28" spans="1:61" s="371" customFormat="1" ht="12.6" customHeight="1">
      <c r="A28" s="325" t="s">
        <v>172</v>
      </c>
      <c r="B28" s="368"/>
      <c r="C28" s="368"/>
      <c r="D28" s="368"/>
      <c r="E28" s="368"/>
      <c r="F28" s="368"/>
      <c r="G28" s="368"/>
      <c r="H28" s="368"/>
      <c r="I28" s="368"/>
      <c r="J28" s="368"/>
      <c r="K28" s="368"/>
      <c r="L28" s="368"/>
      <c r="M28" s="368"/>
      <c r="N28" s="368"/>
      <c r="O28" s="368"/>
      <c r="P28" s="368"/>
      <c r="Q28" s="368"/>
      <c r="R28" s="368"/>
      <c r="S28" s="368"/>
      <c r="T28" s="368"/>
      <c r="U28" s="368"/>
      <c r="V28" s="368"/>
      <c r="W28" s="272" t="s">
        <v>175</v>
      </c>
      <c r="X28" s="369"/>
      <c r="Y28" s="369"/>
      <c r="Z28" s="369"/>
      <c r="AA28" s="369"/>
      <c r="AB28" s="369"/>
      <c r="AC28" s="369"/>
      <c r="AD28" s="369"/>
      <c r="AE28" s="369"/>
      <c r="AF28" s="369"/>
      <c r="AG28" s="369"/>
      <c r="AH28" s="369"/>
      <c r="AI28" s="370"/>
      <c r="AJ28" s="369"/>
      <c r="AK28" s="370"/>
      <c r="AL28" s="369"/>
      <c r="AM28" s="370"/>
      <c r="AN28" s="369"/>
      <c r="AO28" s="370"/>
      <c r="AP28" s="369"/>
      <c r="AQ28" s="370"/>
      <c r="AR28" s="370"/>
    </row>
    <row r="29" spans="1:61" ht="25.5" customHeight="1">
      <c r="A29" s="66"/>
      <c r="B29" s="66"/>
      <c r="C29" s="66"/>
      <c r="D29" s="66"/>
      <c r="E29" s="66"/>
      <c r="F29" s="66"/>
      <c r="G29" s="66"/>
      <c r="H29" s="66"/>
      <c r="I29" s="66"/>
      <c r="J29" s="66"/>
      <c r="K29" s="66"/>
      <c r="L29" s="66"/>
      <c r="M29" s="66"/>
      <c r="N29" s="66"/>
      <c r="O29" s="66"/>
      <c r="P29" s="66"/>
      <c r="Q29" s="66"/>
      <c r="R29" s="66"/>
      <c r="S29" s="66"/>
      <c r="T29" s="66"/>
      <c r="U29" s="66"/>
      <c r="V29" s="66"/>
      <c r="W29" s="81"/>
      <c r="X29" s="372">
        <v>1989</v>
      </c>
      <c r="Y29" s="372">
        <v>1990</v>
      </c>
      <c r="Z29" s="372">
        <v>1991</v>
      </c>
      <c r="AA29" s="372">
        <v>1992</v>
      </c>
      <c r="AB29" s="372">
        <v>1993</v>
      </c>
      <c r="AC29" s="372">
        <v>1994</v>
      </c>
      <c r="AD29" s="372">
        <v>1995</v>
      </c>
      <c r="AE29" s="372">
        <v>1996</v>
      </c>
      <c r="AF29" s="372">
        <v>1997</v>
      </c>
      <c r="AG29" s="372">
        <v>1998</v>
      </c>
      <c r="AH29" s="372">
        <v>1999</v>
      </c>
      <c r="AI29" s="372">
        <v>2000</v>
      </c>
      <c r="AJ29" s="372">
        <v>2001</v>
      </c>
      <c r="AK29" s="372">
        <v>2002</v>
      </c>
      <c r="AL29" s="372">
        <v>2003</v>
      </c>
      <c r="AM29" s="372">
        <v>2004</v>
      </c>
      <c r="AN29" s="372">
        <v>2005</v>
      </c>
      <c r="AO29" s="372">
        <v>2006</v>
      </c>
      <c r="AP29" s="372">
        <v>2007</v>
      </c>
      <c r="AQ29" s="372">
        <v>2008</v>
      </c>
      <c r="AR29" s="372">
        <v>2009</v>
      </c>
      <c r="AS29" s="372">
        <v>2010</v>
      </c>
      <c r="AT29" s="372">
        <v>2011</v>
      </c>
      <c r="AU29" s="372">
        <v>2012</v>
      </c>
      <c r="AV29" s="373">
        <v>2013</v>
      </c>
      <c r="AW29" s="372">
        <v>2014</v>
      </c>
      <c r="AX29" s="372">
        <v>2015</v>
      </c>
      <c r="AY29" s="372">
        <v>2016</v>
      </c>
      <c r="AZ29" s="372">
        <v>2017</v>
      </c>
      <c r="BA29" s="372">
        <v>2018</v>
      </c>
      <c r="BB29" s="372">
        <v>2019</v>
      </c>
      <c r="BC29" s="372">
        <v>2020</v>
      </c>
      <c r="BD29" s="372">
        <v>2021</v>
      </c>
      <c r="BE29" s="372">
        <v>2022</v>
      </c>
      <c r="BF29" s="372">
        <v>2023</v>
      </c>
    </row>
    <row r="30" spans="1:61" ht="12" customHeight="1">
      <c r="W30" s="68"/>
      <c r="X30" s="69"/>
      <c r="Y30" s="69"/>
      <c r="Z30" s="69"/>
      <c r="AA30" s="69"/>
      <c r="AB30" s="69"/>
      <c r="AC30" s="69"/>
      <c r="AD30" s="69"/>
      <c r="AE30" s="69"/>
      <c r="AF30" s="69"/>
      <c r="AG30" s="69"/>
      <c r="AH30" s="69"/>
      <c r="AI30" s="69"/>
      <c r="AJ30" s="69"/>
      <c r="AK30" s="69"/>
      <c r="AL30" s="69"/>
      <c r="AM30" s="69"/>
      <c r="AN30" s="69"/>
      <c r="AO30" s="69"/>
      <c r="AP30" s="69"/>
      <c r="AQ30" s="70"/>
      <c r="AR30" s="70"/>
      <c r="AS30" s="70"/>
      <c r="AT30" s="70"/>
      <c r="AU30" s="70"/>
      <c r="AV30" s="70"/>
      <c r="AW30" s="70"/>
      <c r="AX30" s="70"/>
      <c r="AY30" s="70"/>
      <c r="AZ30" s="70"/>
      <c r="BA30" s="70"/>
      <c r="BB30" s="70"/>
      <c r="BC30" s="70"/>
      <c r="BD30" s="70"/>
      <c r="BE30" s="70"/>
      <c r="BF30" s="70"/>
    </row>
    <row r="31" spans="1:61" ht="15" customHeight="1">
      <c r="B31" s="59"/>
      <c r="C31" s="59"/>
      <c r="D31" s="59"/>
      <c r="E31" s="59"/>
      <c r="F31" s="59"/>
      <c r="G31" s="59"/>
      <c r="H31" s="59"/>
      <c r="I31" s="59"/>
      <c r="J31" s="59"/>
      <c r="K31" s="59"/>
      <c r="L31" s="59"/>
      <c r="M31" s="59"/>
      <c r="O31" s="59"/>
      <c r="Q31" s="59"/>
      <c r="S31" s="59"/>
      <c r="U31" s="59"/>
      <c r="W31" s="374" t="s">
        <v>113</v>
      </c>
      <c r="X31" s="375"/>
      <c r="Y31" s="375"/>
      <c r="Z31" s="375"/>
      <c r="AA31" s="375"/>
      <c r="AB31" s="375"/>
      <c r="AC31" s="375"/>
      <c r="AD31" s="375"/>
      <c r="AE31" s="376"/>
      <c r="AF31" s="376"/>
      <c r="AG31" s="376"/>
      <c r="AH31" s="376"/>
      <c r="AI31" s="376"/>
      <c r="AJ31" s="376"/>
      <c r="AK31" s="376"/>
      <c r="AL31" s="376"/>
      <c r="AM31" s="375"/>
      <c r="AN31" s="375"/>
      <c r="AO31" s="375"/>
      <c r="AP31" s="375"/>
      <c r="AQ31" s="377"/>
      <c r="AR31" s="377"/>
      <c r="AS31" s="377"/>
      <c r="AT31" s="377"/>
      <c r="AU31" s="377"/>
      <c r="AV31" s="377"/>
      <c r="AW31" s="377"/>
      <c r="AX31" s="377"/>
      <c r="AY31" s="377"/>
      <c r="AZ31" s="377"/>
      <c r="BA31" s="377"/>
      <c r="BB31" s="377"/>
      <c r="BC31" s="377"/>
      <c r="BD31" s="377"/>
      <c r="BE31" s="377"/>
      <c r="BF31" s="377"/>
      <c r="BI31" s="56"/>
    </row>
    <row r="32" spans="1:61" ht="15" customHeight="1">
      <c r="B32" s="59"/>
      <c r="C32" s="59"/>
      <c r="D32" s="59"/>
      <c r="E32" s="59"/>
      <c r="F32" s="59"/>
      <c r="G32" s="59"/>
      <c r="H32" s="59"/>
      <c r="I32" s="59"/>
      <c r="J32" s="59"/>
      <c r="K32" s="59"/>
      <c r="L32" s="59"/>
      <c r="M32" s="59"/>
      <c r="O32" s="59"/>
      <c r="Q32" s="59"/>
      <c r="S32" s="59"/>
      <c r="U32" s="59"/>
      <c r="W32" s="378" t="s">
        <v>10</v>
      </c>
      <c r="X32" s="375">
        <v>63.975784835598006</v>
      </c>
      <c r="Y32" s="375">
        <v>66.613562431334998</v>
      </c>
      <c r="Z32" s="375">
        <v>69.479911575591998</v>
      </c>
      <c r="AA32" s="375">
        <v>66.933096624405991</v>
      </c>
      <c r="AB32" s="375">
        <v>65.891967144746999</v>
      </c>
      <c r="AC32" s="375">
        <v>64.797595964923005</v>
      </c>
      <c r="AD32" s="375">
        <v>63.401011909550995</v>
      </c>
      <c r="AE32" s="376">
        <v>64.133842103730998</v>
      </c>
      <c r="AF32" s="376">
        <v>65.247560472725993</v>
      </c>
      <c r="AG32" s="376">
        <v>64.855098697526998</v>
      </c>
      <c r="AH32" s="376">
        <v>65.46002331258201</v>
      </c>
      <c r="AI32" s="376">
        <v>66.440502148739327</v>
      </c>
      <c r="AJ32" s="376">
        <v>66.147050182571107</v>
      </c>
      <c r="AK32" s="376">
        <v>65.828794334506796</v>
      </c>
      <c r="AL32" s="376">
        <v>64.023983116530175</v>
      </c>
      <c r="AM32" s="375">
        <v>65.392210733136864</v>
      </c>
      <c r="AN32" s="375">
        <v>67.218714112254389</v>
      </c>
      <c r="AO32" s="375">
        <v>65.713619312328717</v>
      </c>
      <c r="AP32" s="375">
        <v>66.661568706169476</v>
      </c>
      <c r="AQ32" s="377">
        <v>68.225286627569076</v>
      </c>
      <c r="AR32" s="377">
        <v>66.004447110287117</v>
      </c>
      <c r="AS32" s="377">
        <v>66.093476645639498</v>
      </c>
      <c r="AT32" s="377">
        <v>64.081483775905141</v>
      </c>
      <c r="AU32" s="377">
        <v>64.313868343090022</v>
      </c>
      <c r="AV32" s="377">
        <v>61.325309005131558</v>
      </c>
      <c r="AW32" s="377">
        <v>63.790761438026998</v>
      </c>
      <c r="AX32" s="377">
        <v>64.294522531966834</v>
      </c>
      <c r="AY32" s="377">
        <v>65.32225937353185</v>
      </c>
      <c r="AZ32" s="377">
        <v>67.040878550984189</v>
      </c>
      <c r="BA32" s="377">
        <v>66.347315140247787</v>
      </c>
      <c r="BB32" s="377">
        <v>67.390866272055803</v>
      </c>
      <c r="BC32" s="377">
        <v>67.306822354800772</v>
      </c>
      <c r="BD32" s="377">
        <v>68.160228746922243</v>
      </c>
      <c r="BE32" s="377">
        <v>70.262016510916482</v>
      </c>
      <c r="BF32" s="377">
        <v>73.441674144837734</v>
      </c>
      <c r="BI32" s="56"/>
    </row>
    <row r="33" spans="2:61" ht="15" customHeight="1">
      <c r="B33" s="59"/>
      <c r="C33" s="59"/>
      <c r="D33" s="59"/>
      <c r="E33" s="59"/>
      <c r="F33" s="59"/>
      <c r="G33" s="59"/>
      <c r="H33" s="59"/>
      <c r="I33" s="59"/>
      <c r="J33" s="59"/>
      <c r="K33" s="59"/>
      <c r="L33" s="59"/>
      <c r="M33" s="59"/>
      <c r="O33" s="59"/>
      <c r="Q33" s="59"/>
      <c r="S33" s="59"/>
      <c r="U33" s="59"/>
      <c r="W33" s="378" t="s">
        <v>11</v>
      </c>
      <c r="X33" s="375">
        <v>43.053469869061999</v>
      </c>
      <c r="Y33" s="375">
        <v>45.311096230525997</v>
      </c>
      <c r="Z33" s="375">
        <v>48.770516607475997</v>
      </c>
      <c r="AA33" s="375">
        <v>48.669870876921003</v>
      </c>
      <c r="AB33" s="375">
        <v>50.651770383614</v>
      </c>
      <c r="AC33" s="375">
        <v>47.981236271195996</v>
      </c>
      <c r="AD33" s="375">
        <v>47.833848686210004</v>
      </c>
      <c r="AE33" s="376">
        <v>48.952216303988997</v>
      </c>
      <c r="AF33" s="376">
        <v>49.870061254593004</v>
      </c>
      <c r="AG33" s="376">
        <v>51.376270257525</v>
      </c>
      <c r="AH33" s="376">
        <v>52.120400896410004</v>
      </c>
      <c r="AI33" s="376">
        <v>53.196675595094646</v>
      </c>
      <c r="AJ33" s="376">
        <v>50.492105802747588</v>
      </c>
      <c r="AK33" s="376">
        <v>52.07316622611534</v>
      </c>
      <c r="AL33" s="376">
        <v>51.175627287501811</v>
      </c>
      <c r="AM33" s="375">
        <v>51.844366006328016</v>
      </c>
      <c r="AN33" s="375">
        <v>51.854613473547531</v>
      </c>
      <c r="AO33" s="375">
        <v>50.251485330286172</v>
      </c>
      <c r="AP33" s="375">
        <v>52.25984735776732</v>
      </c>
      <c r="AQ33" s="377">
        <v>52.336716257841609</v>
      </c>
      <c r="AR33" s="377">
        <v>53.206320531029192</v>
      </c>
      <c r="AS33" s="377">
        <v>52.509052684153524</v>
      </c>
      <c r="AT33" s="377">
        <v>52.461002143957955</v>
      </c>
      <c r="AU33" s="377">
        <v>52.265064019984543</v>
      </c>
      <c r="AV33" s="377">
        <v>52.384568903868868</v>
      </c>
      <c r="AW33" s="377">
        <v>53.733428681445631</v>
      </c>
      <c r="AX33" s="377">
        <v>53.209447478544583</v>
      </c>
      <c r="AY33" s="377">
        <v>54.256728868420481</v>
      </c>
      <c r="AZ33" s="377">
        <v>54.555081869280684</v>
      </c>
      <c r="BA33" s="377">
        <v>56.562671074950721</v>
      </c>
      <c r="BB33" s="377">
        <v>55.993613231416049</v>
      </c>
      <c r="BC33" s="377">
        <v>55.307267014040804</v>
      </c>
      <c r="BD33" s="377">
        <v>56.230328304250278</v>
      </c>
      <c r="BE33" s="377">
        <v>60.118071243075462</v>
      </c>
      <c r="BF33" s="377">
        <v>59.725627449526655</v>
      </c>
      <c r="BI33" s="56"/>
    </row>
    <row r="34" spans="2:61" ht="15" customHeight="1">
      <c r="B34" s="59"/>
      <c r="C34" s="59"/>
      <c r="D34" s="59"/>
      <c r="E34" s="59"/>
      <c r="F34" s="59"/>
      <c r="G34" s="59"/>
      <c r="H34" s="59"/>
      <c r="I34" s="59"/>
      <c r="J34" s="59"/>
      <c r="K34" s="59"/>
      <c r="L34" s="59"/>
      <c r="M34" s="59"/>
      <c r="O34" s="59"/>
      <c r="Q34" s="59"/>
      <c r="S34" s="59"/>
      <c r="U34" s="59"/>
      <c r="W34" s="378" t="s">
        <v>12</v>
      </c>
      <c r="X34" s="375">
        <v>53.263838170527997</v>
      </c>
      <c r="Y34" s="375">
        <v>55.724890387621997</v>
      </c>
      <c r="Z34" s="375">
        <v>58.908579397011998</v>
      </c>
      <c r="AA34" s="375">
        <v>57.621261992739001</v>
      </c>
      <c r="AB34" s="375">
        <v>58.144532739205005</v>
      </c>
      <c r="AC34" s="375">
        <v>56.263680895830007</v>
      </c>
      <c r="AD34" s="375">
        <v>55.531737590888</v>
      </c>
      <c r="AE34" s="376">
        <v>56.444140817562008</v>
      </c>
      <c r="AF34" s="376">
        <v>57.457734923537998</v>
      </c>
      <c r="AG34" s="376">
        <v>58.030326107339</v>
      </c>
      <c r="AH34" s="376">
        <v>58.708904964283008</v>
      </c>
      <c r="AI34" s="376">
        <v>59.737575799818778</v>
      </c>
      <c r="AJ34" s="376">
        <v>58.228874261930109</v>
      </c>
      <c r="AK34" s="376">
        <v>58.880949472741342</v>
      </c>
      <c r="AL34" s="376">
        <v>57.549665016020967</v>
      </c>
      <c r="AM34" s="375">
        <v>58.551427601056481</v>
      </c>
      <c r="AN34" s="375">
        <v>59.446280817051225</v>
      </c>
      <c r="AO34" s="375">
        <v>57.893076877510538</v>
      </c>
      <c r="AP34" s="375">
        <v>59.38389521963213</v>
      </c>
      <c r="AQ34" s="377">
        <v>60.20222285130528</v>
      </c>
      <c r="AR34" s="377">
        <v>59.543363378768987</v>
      </c>
      <c r="AS34" s="377">
        <v>59.235989973467809</v>
      </c>
      <c r="AT34" s="377">
        <v>58.219126992096172</v>
      </c>
      <c r="AU34" s="377">
        <v>58.240914435415462</v>
      </c>
      <c r="AV34" s="377">
        <v>56.820444924870571</v>
      </c>
      <c r="AW34" s="377">
        <v>58.726850473411538</v>
      </c>
      <c r="AX34" s="377">
        <v>58.720761968510097</v>
      </c>
      <c r="AY34" s="377">
        <v>59.757101828496353</v>
      </c>
      <c r="AZ34" s="377">
        <v>60.762039752896257</v>
      </c>
      <c r="BA34" s="377">
        <v>61.439361966907988</v>
      </c>
      <c r="BB34" s="377">
        <v>61.679125132861266</v>
      </c>
      <c r="BC34" s="377">
        <v>61.296385087706483</v>
      </c>
      <c r="BD34" s="377">
        <v>62.189760749097353</v>
      </c>
      <c r="BE34" s="377">
        <v>65.170974181006926</v>
      </c>
      <c r="BF34" s="377">
        <v>66.544231557917115</v>
      </c>
      <c r="BI34" s="56"/>
    </row>
    <row r="35" spans="2:61" ht="15" customHeight="1">
      <c r="B35" s="59"/>
      <c r="C35" s="59"/>
      <c r="D35" s="59"/>
      <c r="E35" s="59"/>
      <c r="F35" s="59"/>
      <c r="G35" s="59"/>
      <c r="H35" s="59"/>
      <c r="I35" s="59"/>
      <c r="J35" s="59"/>
      <c r="K35" s="59"/>
      <c r="L35" s="59"/>
      <c r="M35" s="59"/>
      <c r="O35" s="59"/>
      <c r="Q35" s="59"/>
      <c r="S35" s="59"/>
      <c r="U35" s="59"/>
      <c r="W35" s="379" t="s">
        <v>174</v>
      </c>
      <c r="X35" s="380">
        <f t="shared" ref="X35:AH35" si="10">+X32-X33</f>
        <v>20.922314966536007</v>
      </c>
      <c r="Y35" s="380">
        <f t="shared" si="10"/>
        <v>21.302466200809</v>
      </c>
      <c r="Z35" s="380">
        <f t="shared" si="10"/>
        <v>20.709394968116001</v>
      </c>
      <c r="AA35" s="380">
        <f t="shared" si="10"/>
        <v>18.263225747484988</v>
      </c>
      <c r="AB35" s="380">
        <f t="shared" si="10"/>
        <v>15.240196761132999</v>
      </c>
      <c r="AC35" s="380">
        <f t="shared" si="10"/>
        <v>16.816359693727009</v>
      </c>
      <c r="AD35" s="380">
        <f t="shared" si="10"/>
        <v>15.567163223340991</v>
      </c>
      <c r="AE35" s="380">
        <f t="shared" si="10"/>
        <v>15.181625799742001</v>
      </c>
      <c r="AF35" s="380">
        <f t="shared" si="10"/>
        <v>15.377499218132989</v>
      </c>
      <c r="AG35" s="380">
        <f t="shared" si="10"/>
        <v>13.478828440001998</v>
      </c>
      <c r="AH35" s="380">
        <f t="shared" si="10"/>
        <v>13.339622416172006</v>
      </c>
      <c r="AI35" s="380">
        <v>13.243826553644681</v>
      </c>
      <c r="AJ35" s="380">
        <v>15.654944379823519</v>
      </c>
      <c r="AK35" s="380">
        <v>13.755628108391456</v>
      </c>
      <c r="AL35" s="380">
        <v>12.848355829028364</v>
      </c>
      <c r="AM35" s="380">
        <v>13.547844726808847</v>
      </c>
      <c r="AN35" s="380">
        <v>15.364100638706859</v>
      </c>
      <c r="AO35" s="380">
        <v>15.462133982042545</v>
      </c>
      <c r="AP35" s="380">
        <v>14.401721348402155</v>
      </c>
      <c r="AQ35" s="381">
        <v>15.888570369727468</v>
      </c>
      <c r="AR35" s="381">
        <v>12.798126579257925</v>
      </c>
      <c r="AS35" s="381">
        <v>13.584423961485975</v>
      </c>
      <c r="AT35" s="381">
        <v>11.620481631947186</v>
      </c>
      <c r="AU35" s="381">
        <v>12.048804323105479</v>
      </c>
      <c r="AV35" s="381">
        <v>8.9407401012626906</v>
      </c>
      <c r="AW35" s="381">
        <v>10.057332756581367</v>
      </c>
      <c r="AX35" s="381">
        <v>11.085075053422251</v>
      </c>
      <c r="AY35" s="381">
        <v>11.065530505111369</v>
      </c>
      <c r="AZ35" s="381">
        <v>12.485796681703505</v>
      </c>
      <c r="BA35" s="381">
        <v>9.7846440652970657</v>
      </c>
      <c r="BB35" s="381">
        <v>11.397253040639754</v>
      </c>
      <c r="BC35" s="381">
        <v>11.999555340759969</v>
      </c>
      <c r="BD35" s="381">
        <v>11.929900442671965</v>
      </c>
      <c r="BE35" s="381">
        <f>+BE32-BE33</f>
        <v>10.143945267841019</v>
      </c>
      <c r="BF35" s="381">
        <f t="shared" ref="BF35" si="11">+BF32-BF33</f>
        <v>13.716046695311078</v>
      </c>
      <c r="BI35" s="56"/>
    </row>
    <row r="36" spans="2:61" ht="15" customHeight="1">
      <c r="B36" s="59"/>
      <c r="C36" s="59"/>
      <c r="D36" s="59"/>
      <c r="E36" s="59"/>
      <c r="F36" s="59"/>
      <c r="G36" s="59"/>
      <c r="H36" s="59"/>
      <c r="I36" s="59"/>
      <c r="J36" s="59"/>
      <c r="K36" s="59"/>
      <c r="L36" s="59"/>
      <c r="M36" s="59"/>
      <c r="O36" s="59"/>
      <c r="Q36" s="59"/>
      <c r="S36" s="59"/>
      <c r="U36" s="59"/>
      <c r="W36" s="67" t="s">
        <v>64</v>
      </c>
      <c r="X36" s="71"/>
      <c r="Y36" s="71"/>
      <c r="Z36" s="71"/>
      <c r="AA36" s="71"/>
      <c r="AB36" s="71"/>
      <c r="AC36" s="71"/>
      <c r="AD36" s="71"/>
      <c r="AE36" s="72"/>
      <c r="AF36" s="72"/>
      <c r="AG36" s="72"/>
      <c r="AH36" s="72"/>
      <c r="AI36" s="72"/>
      <c r="AJ36" s="72"/>
      <c r="AK36" s="72"/>
      <c r="AL36" s="72"/>
      <c r="AM36" s="71"/>
      <c r="AN36" s="71"/>
      <c r="AO36" s="71"/>
      <c r="AP36" s="71"/>
      <c r="AQ36" s="73"/>
      <c r="AR36" s="73"/>
      <c r="AS36" s="73"/>
      <c r="AT36" s="73"/>
      <c r="AU36" s="73"/>
      <c r="AV36" s="73"/>
      <c r="AW36" s="73"/>
      <c r="AX36" s="73"/>
      <c r="AY36" s="73"/>
      <c r="AZ36" s="73"/>
      <c r="BA36" s="73"/>
      <c r="BB36" s="73"/>
      <c r="BC36" s="73"/>
      <c r="BD36" s="73"/>
      <c r="BE36" s="73"/>
      <c r="BF36" s="73"/>
      <c r="BI36" s="56"/>
    </row>
    <row r="37" spans="2:61" ht="15" customHeight="1">
      <c r="B37" s="59"/>
      <c r="C37" s="59"/>
      <c r="D37" s="59"/>
      <c r="E37" s="59"/>
      <c r="F37" s="59"/>
      <c r="G37" s="59"/>
      <c r="H37" s="59"/>
      <c r="I37" s="59"/>
      <c r="J37" s="59"/>
      <c r="K37" s="59"/>
      <c r="L37" s="59"/>
      <c r="M37" s="59"/>
      <c r="O37" s="59"/>
      <c r="Q37" s="59"/>
      <c r="S37" s="59"/>
      <c r="U37" s="59"/>
      <c r="W37" s="68" t="s">
        <v>10</v>
      </c>
      <c r="X37" s="71">
        <v>77.817548383637003</v>
      </c>
      <c r="Y37" s="71">
        <v>77.053023107499001</v>
      </c>
      <c r="Z37" s="71">
        <v>77.147303081022997</v>
      </c>
      <c r="AA37" s="71">
        <v>77.607745827102008</v>
      </c>
      <c r="AB37" s="71">
        <v>75.701572894709997</v>
      </c>
      <c r="AC37" s="71">
        <v>75.53580047829999</v>
      </c>
      <c r="AD37" s="71">
        <v>76.939578338594998</v>
      </c>
      <c r="AE37" s="72">
        <v>76.940408473723991</v>
      </c>
      <c r="AF37" s="72">
        <v>76.960470256322992</v>
      </c>
      <c r="AG37" s="72">
        <v>76.332032478546992</v>
      </c>
      <c r="AH37" s="72">
        <v>77.433903506831001</v>
      </c>
      <c r="AI37" s="72">
        <v>79.135965907867075</v>
      </c>
      <c r="AJ37" s="72">
        <v>77.936516689735797</v>
      </c>
      <c r="AK37" s="72">
        <v>77.37331556752153</v>
      </c>
      <c r="AL37" s="72">
        <v>76.512146067114244</v>
      </c>
      <c r="AM37" s="71">
        <v>77.619648313885833</v>
      </c>
      <c r="AN37" s="71">
        <v>77.846609018235014</v>
      </c>
      <c r="AO37" s="71">
        <v>77.703254384437614</v>
      </c>
      <c r="AP37" s="71">
        <v>78.773546668155518</v>
      </c>
      <c r="AQ37" s="73">
        <v>78.308050663793367</v>
      </c>
      <c r="AR37" s="73">
        <v>77.174688246219162</v>
      </c>
      <c r="AS37" s="73">
        <v>77.416311915676445</v>
      </c>
      <c r="AT37" s="73">
        <v>77.038017948225388</v>
      </c>
      <c r="AU37" s="73">
        <v>76.712015446464704</v>
      </c>
      <c r="AV37" s="73">
        <v>76.785532399003998</v>
      </c>
      <c r="AW37" s="73">
        <v>76.238608041480717</v>
      </c>
      <c r="AX37" s="73">
        <v>75.591921733388858</v>
      </c>
      <c r="AY37" s="73">
        <v>76.339746055574608</v>
      </c>
      <c r="AZ37" s="73">
        <v>77.726868653063789</v>
      </c>
      <c r="BA37" s="73">
        <v>78.487618629096218</v>
      </c>
      <c r="BB37" s="73">
        <v>79.306119585635997</v>
      </c>
      <c r="BC37" s="73">
        <v>78.467362142648497</v>
      </c>
      <c r="BD37" s="73">
        <v>78.572952704522379</v>
      </c>
      <c r="BE37" s="73">
        <v>80.214317927802497</v>
      </c>
      <c r="BF37" s="73">
        <v>80.329317446617765</v>
      </c>
      <c r="BI37" s="56"/>
    </row>
    <row r="38" spans="2:61" ht="15" customHeight="1">
      <c r="B38" s="59"/>
      <c r="C38" s="59"/>
      <c r="D38" s="59"/>
      <c r="E38" s="59"/>
      <c r="F38" s="59"/>
      <c r="G38" s="59"/>
      <c r="H38" s="59"/>
      <c r="I38" s="59"/>
      <c r="J38" s="59"/>
      <c r="K38" s="59"/>
      <c r="L38" s="59"/>
      <c r="M38" s="59"/>
      <c r="O38" s="59"/>
      <c r="Q38" s="59"/>
      <c r="S38" s="59"/>
      <c r="U38" s="59"/>
      <c r="W38" s="68" t="s">
        <v>11</v>
      </c>
      <c r="X38" s="71">
        <v>44.038204020248997</v>
      </c>
      <c r="Y38" s="71">
        <v>45.471361506084001</v>
      </c>
      <c r="Z38" s="71">
        <v>47.879293430556004</v>
      </c>
      <c r="AA38" s="71">
        <v>49.922823454537003</v>
      </c>
      <c r="AB38" s="71">
        <v>50.574412550464999</v>
      </c>
      <c r="AC38" s="71">
        <v>50.776869308770998</v>
      </c>
      <c r="AD38" s="71">
        <v>52.050707817647002</v>
      </c>
      <c r="AE38" s="72">
        <v>51.815873981811002</v>
      </c>
      <c r="AF38" s="72">
        <v>53.539257988267998</v>
      </c>
      <c r="AG38" s="72">
        <v>54.451790283886005</v>
      </c>
      <c r="AH38" s="72">
        <v>58.053776805771996</v>
      </c>
      <c r="AI38" s="72">
        <v>59.323162123886185</v>
      </c>
      <c r="AJ38" s="72">
        <v>59.044089700807177</v>
      </c>
      <c r="AK38" s="72">
        <v>59.690567723977097</v>
      </c>
      <c r="AL38" s="72">
        <v>59.556218576231643</v>
      </c>
      <c r="AM38" s="71">
        <v>61.477152234994335</v>
      </c>
      <c r="AN38" s="71">
        <v>62.777027342785111</v>
      </c>
      <c r="AO38" s="71">
        <v>63.359629329225577</v>
      </c>
      <c r="AP38" s="71">
        <v>64.929723896507255</v>
      </c>
      <c r="AQ38" s="73">
        <v>66.136125996601749</v>
      </c>
      <c r="AR38" s="73">
        <v>65.669198880814065</v>
      </c>
      <c r="AS38" s="73">
        <v>66.699201357632845</v>
      </c>
      <c r="AT38" s="73">
        <v>66.405103924243633</v>
      </c>
      <c r="AU38" s="73">
        <v>66.236492069838732</v>
      </c>
      <c r="AV38" s="73">
        <v>66.886129055579886</v>
      </c>
      <c r="AW38" s="73">
        <v>67.561085509363906</v>
      </c>
      <c r="AX38" s="73">
        <v>68.187301430889605</v>
      </c>
      <c r="AY38" s="73">
        <v>67.657176520733444</v>
      </c>
      <c r="AZ38" s="73">
        <v>68.156337103532621</v>
      </c>
      <c r="BA38" s="73">
        <v>70.746636544278644</v>
      </c>
      <c r="BB38" s="73">
        <v>71.54790562805907</v>
      </c>
      <c r="BC38" s="73">
        <v>70.938489842843609</v>
      </c>
      <c r="BD38" s="73">
        <v>71.927039493178313</v>
      </c>
      <c r="BE38" s="73">
        <v>73.221014071858008</v>
      </c>
      <c r="BF38" s="73">
        <v>73.276806428617718</v>
      </c>
      <c r="BI38" s="56"/>
    </row>
    <row r="39" spans="2:61" ht="15" customHeight="1">
      <c r="B39" s="59"/>
      <c r="C39" s="59"/>
      <c r="D39" s="59"/>
      <c r="E39" s="59"/>
      <c r="F39" s="59"/>
      <c r="G39" s="59"/>
      <c r="H39" s="59"/>
      <c r="I39" s="59"/>
      <c r="J39" s="59"/>
      <c r="K39" s="59"/>
      <c r="L39" s="59"/>
      <c r="M39" s="59"/>
      <c r="O39" s="59"/>
      <c r="Q39" s="59"/>
      <c r="S39" s="59"/>
      <c r="U39" s="59"/>
      <c r="W39" s="68" t="s">
        <v>12</v>
      </c>
      <c r="X39" s="75">
        <v>61.123355348360995</v>
      </c>
      <c r="Y39" s="75">
        <v>61.452730704544997</v>
      </c>
      <c r="Z39" s="75">
        <v>62.695905841689004</v>
      </c>
      <c r="AA39" s="75">
        <v>63.944877411656996</v>
      </c>
      <c r="AB39" s="75">
        <v>63.303592070600999</v>
      </c>
      <c r="AC39" s="75">
        <v>63.322500045858</v>
      </c>
      <c r="AD39" s="75">
        <v>64.658993124104995</v>
      </c>
      <c r="AE39" s="75">
        <v>64.537767270583004</v>
      </c>
      <c r="AF39" s="75">
        <v>65.398994276368001</v>
      </c>
      <c r="AG39" s="75">
        <v>65.528880266919998</v>
      </c>
      <c r="AH39" s="75">
        <v>67.863200923877002</v>
      </c>
      <c r="AI39" s="72">
        <v>69.351235803225279</v>
      </c>
      <c r="AJ39" s="72">
        <v>68.602734115282388</v>
      </c>
      <c r="AK39" s="72">
        <v>68.637896420775903</v>
      </c>
      <c r="AL39" s="72">
        <v>68.135523814220662</v>
      </c>
      <c r="AM39" s="71">
        <v>69.68540608838822</v>
      </c>
      <c r="AN39" s="71">
        <v>70.394462449309742</v>
      </c>
      <c r="AO39" s="71">
        <v>70.608787330660505</v>
      </c>
      <c r="AP39" s="71">
        <v>71.925029317212093</v>
      </c>
      <c r="AQ39" s="73">
        <v>72.28671900824888</v>
      </c>
      <c r="AR39" s="73">
        <v>71.480807817645456</v>
      </c>
      <c r="AS39" s="73">
        <v>72.110447816856194</v>
      </c>
      <c r="AT39" s="73">
        <v>71.77242099953159</v>
      </c>
      <c r="AU39" s="73">
        <v>71.522442457775952</v>
      </c>
      <c r="AV39" s="73">
        <v>71.879341410997938</v>
      </c>
      <c r="AW39" s="73">
        <v>71.936494103617818</v>
      </c>
      <c r="AX39" s="73">
        <v>71.92006502657074</v>
      </c>
      <c r="AY39" s="73">
        <v>72.032815448254723</v>
      </c>
      <c r="AZ39" s="73">
        <v>72.969273601247124</v>
      </c>
      <c r="BA39" s="73">
        <v>74.64174665404893</v>
      </c>
      <c r="BB39" s="73">
        <v>75.45083403937835</v>
      </c>
      <c r="BC39" s="73">
        <v>74.725899114587847</v>
      </c>
      <c r="BD39" s="73">
        <v>75.270805440655238</v>
      </c>
      <c r="BE39" s="73">
        <v>76.734267262441577</v>
      </c>
      <c r="BF39" s="73">
        <v>76.818063554273465</v>
      </c>
      <c r="BI39" s="56"/>
    </row>
    <row r="40" spans="2:61" ht="15" customHeight="1">
      <c r="B40" s="59"/>
      <c r="C40" s="59"/>
      <c r="D40" s="59"/>
      <c r="E40" s="59"/>
      <c r="F40" s="59"/>
      <c r="G40" s="59"/>
      <c r="H40" s="59"/>
      <c r="I40" s="59"/>
      <c r="J40" s="59"/>
      <c r="K40" s="59"/>
      <c r="L40" s="59"/>
      <c r="M40" s="59"/>
      <c r="O40" s="59"/>
      <c r="Q40" s="59"/>
      <c r="S40" s="59"/>
      <c r="U40" s="59"/>
      <c r="W40" s="74" t="s">
        <v>174</v>
      </c>
      <c r="X40" s="75">
        <f t="shared" ref="X40:AH40" si="12">+X37-X38</f>
        <v>33.779344363388006</v>
      </c>
      <c r="Y40" s="75">
        <f t="shared" si="12"/>
        <v>31.581661601415</v>
      </c>
      <c r="Z40" s="75">
        <f t="shared" si="12"/>
        <v>29.268009650466993</v>
      </c>
      <c r="AA40" s="75">
        <f t="shared" si="12"/>
        <v>27.684922372565005</v>
      </c>
      <c r="AB40" s="75">
        <f t="shared" si="12"/>
        <v>25.127160344244999</v>
      </c>
      <c r="AC40" s="75">
        <f t="shared" si="12"/>
        <v>24.758931169528992</v>
      </c>
      <c r="AD40" s="75">
        <f t="shared" si="12"/>
        <v>24.888870520947997</v>
      </c>
      <c r="AE40" s="75">
        <f t="shared" si="12"/>
        <v>25.124534491912989</v>
      </c>
      <c r="AF40" s="75">
        <f t="shared" si="12"/>
        <v>23.421212268054994</v>
      </c>
      <c r="AG40" s="75">
        <f t="shared" si="12"/>
        <v>21.880242194660987</v>
      </c>
      <c r="AH40" s="75">
        <f t="shared" si="12"/>
        <v>19.380126701059005</v>
      </c>
      <c r="AI40" s="75">
        <v>19.81280378398089</v>
      </c>
      <c r="AJ40" s="75">
        <v>18.892426988928619</v>
      </c>
      <c r="AK40" s="75">
        <v>17.682747843544433</v>
      </c>
      <c r="AL40" s="75">
        <v>16.955927490882601</v>
      </c>
      <c r="AM40" s="75">
        <v>16.142496078891497</v>
      </c>
      <c r="AN40" s="75">
        <v>15.069581675449903</v>
      </c>
      <c r="AO40" s="75">
        <v>14.343625055212037</v>
      </c>
      <c r="AP40" s="75">
        <v>13.843822771648263</v>
      </c>
      <c r="AQ40" s="76">
        <v>12.171924667191618</v>
      </c>
      <c r="AR40" s="76">
        <v>11.505489365405097</v>
      </c>
      <c r="AS40" s="76">
        <v>10.717110558043601</v>
      </c>
      <c r="AT40" s="76">
        <v>10.632914023981755</v>
      </c>
      <c r="AU40" s="76">
        <v>10.475523376625972</v>
      </c>
      <c r="AV40" s="76">
        <v>9.8994033434241118</v>
      </c>
      <c r="AW40" s="76">
        <v>8.6775225321168108</v>
      </c>
      <c r="AX40" s="76">
        <v>7.4046203024992536</v>
      </c>
      <c r="AY40" s="76">
        <v>8.6825695348411642</v>
      </c>
      <c r="AZ40" s="76">
        <v>9.570531549531168</v>
      </c>
      <c r="BA40" s="76">
        <v>7.7409820848175741</v>
      </c>
      <c r="BB40" s="76">
        <v>7.7582139575769276</v>
      </c>
      <c r="BC40" s="76">
        <v>7.5288722998048883</v>
      </c>
      <c r="BD40" s="76">
        <v>6.645913211344066</v>
      </c>
      <c r="BE40" s="76">
        <f>+BE37-BE38</f>
        <v>6.9933038559444896</v>
      </c>
      <c r="BF40" s="76">
        <f t="shared" ref="BF40" si="13">+BF37-BF38</f>
        <v>7.0525110180000468</v>
      </c>
      <c r="BI40" s="56"/>
    </row>
    <row r="41" spans="2:61" ht="15" customHeight="1">
      <c r="B41" s="59"/>
      <c r="C41" s="59"/>
      <c r="D41" s="59"/>
      <c r="E41" s="59"/>
      <c r="F41" s="59"/>
      <c r="G41" s="59"/>
      <c r="H41" s="59"/>
      <c r="I41" s="59"/>
      <c r="J41" s="59"/>
      <c r="K41" s="59"/>
      <c r="L41" s="59"/>
      <c r="M41" s="59"/>
      <c r="O41" s="59"/>
      <c r="Q41" s="59"/>
      <c r="S41" s="59"/>
      <c r="U41" s="59"/>
      <c r="W41" s="67" t="s">
        <v>65</v>
      </c>
      <c r="X41" s="71"/>
      <c r="Y41" s="71"/>
      <c r="Z41" s="71"/>
      <c r="AA41" s="71"/>
      <c r="AB41" s="71"/>
      <c r="AC41" s="71"/>
      <c r="AD41" s="71"/>
      <c r="AE41" s="72"/>
      <c r="AF41" s="72"/>
      <c r="AG41" s="72"/>
      <c r="AH41" s="72"/>
      <c r="AI41" s="72"/>
      <c r="AJ41" s="72"/>
      <c r="AK41" s="72"/>
      <c r="AL41" s="72"/>
      <c r="AM41" s="71"/>
      <c r="AN41" s="71"/>
      <c r="AO41" s="71"/>
      <c r="AP41" s="71"/>
      <c r="AQ41" s="73"/>
      <c r="AR41" s="73"/>
      <c r="AS41" s="73"/>
      <c r="AT41" s="73"/>
      <c r="AU41" s="73"/>
      <c r="AV41" s="73"/>
      <c r="AW41" s="73"/>
      <c r="AX41" s="73"/>
      <c r="AY41" s="73"/>
      <c r="AZ41" s="73"/>
      <c r="BA41" s="73"/>
      <c r="BB41" s="73"/>
      <c r="BC41" s="73"/>
      <c r="BD41" s="73"/>
      <c r="BE41" s="73"/>
      <c r="BF41" s="73"/>
      <c r="BI41" s="56"/>
    </row>
    <row r="42" spans="2:61" ht="15" customHeight="1">
      <c r="B42" s="59"/>
      <c r="C42" s="59"/>
      <c r="D42" s="59"/>
      <c r="E42" s="59"/>
      <c r="F42" s="59"/>
      <c r="G42" s="59"/>
      <c r="H42" s="59"/>
      <c r="I42" s="59"/>
      <c r="J42" s="59"/>
      <c r="K42" s="59"/>
      <c r="L42" s="59"/>
      <c r="M42" s="59"/>
      <c r="O42" s="59"/>
      <c r="Q42" s="59"/>
      <c r="S42" s="59"/>
      <c r="U42" s="59"/>
      <c r="W42" s="68" t="s">
        <v>10</v>
      </c>
      <c r="X42" s="71">
        <v>70.317071601250007</v>
      </c>
      <c r="Y42" s="71">
        <v>70.464960152073999</v>
      </c>
      <c r="Z42" s="71">
        <v>71.219304198444007</v>
      </c>
      <c r="AA42" s="71">
        <v>69.588121911576991</v>
      </c>
      <c r="AB42" s="71">
        <v>68.969967174513002</v>
      </c>
      <c r="AC42" s="71">
        <v>68.921128406112999</v>
      </c>
      <c r="AD42" s="71">
        <v>68.679029548776001</v>
      </c>
      <c r="AE42" s="72">
        <v>68.030567094917998</v>
      </c>
      <c r="AF42" s="72">
        <v>69.090024787657995</v>
      </c>
      <c r="AG42" s="72">
        <v>69.6792741732</v>
      </c>
      <c r="AH42" s="72">
        <v>70.497967914730992</v>
      </c>
      <c r="AI42" s="72">
        <v>71.442186198224903</v>
      </c>
      <c r="AJ42" s="72">
        <v>70.72281705977052</v>
      </c>
      <c r="AK42" s="72">
        <v>70.289140716640873</v>
      </c>
      <c r="AL42" s="72">
        <v>69.506856008117538</v>
      </c>
      <c r="AM42" s="71">
        <v>69.311882077289908</v>
      </c>
      <c r="AN42" s="71">
        <v>70.071642060047154</v>
      </c>
      <c r="AO42" s="71">
        <v>69.853471960886139</v>
      </c>
      <c r="AP42" s="71">
        <v>70.649421404540846</v>
      </c>
      <c r="AQ42" s="73">
        <v>70.192867103835994</v>
      </c>
      <c r="AR42" s="73">
        <v>68.308235066692447</v>
      </c>
      <c r="AS42" s="73">
        <v>68.911113134401319</v>
      </c>
      <c r="AT42" s="73">
        <v>68.709612950502958</v>
      </c>
      <c r="AU42" s="73">
        <v>68.209183726737663</v>
      </c>
      <c r="AV42" s="73">
        <v>67.744861544877651</v>
      </c>
      <c r="AW42" s="73">
        <v>65.850391595902607</v>
      </c>
      <c r="AX42" s="73">
        <v>65.87827915833752</v>
      </c>
      <c r="AY42" s="73">
        <v>67.283909073415984</v>
      </c>
      <c r="AZ42" s="73">
        <v>67.682613929230257</v>
      </c>
      <c r="BA42" s="73">
        <v>68.172355477216968</v>
      </c>
      <c r="BB42" s="73">
        <v>68.173365592534296</v>
      </c>
      <c r="BC42" s="73">
        <v>68.524507826828099</v>
      </c>
      <c r="BD42" s="73">
        <v>69.19839919161835</v>
      </c>
      <c r="BE42" s="73">
        <v>69.509914557472186</v>
      </c>
      <c r="BF42" s="73">
        <v>68.577433903090409</v>
      </c>
      <c r="BI42" s="56"/>
    </row>
    <row r="43" spans="2:61" ht="15" customHeight="1">
      <c r="B43" s="56"/>
      <c r="C43" s="56"/>
      <c r="D43" s="56"/>
      <c r="E43" s="56"/>
      <c r="F43" s="56"/>
      <c r="G43" s="56"/>
      <c r="H43" s="56"/>
      <c r="I43" s="56"/>
      <c r="J43" s="56"/>
      <c r="K43" s="56"/>
      <c r="L43" s="56"/>
      <c r="M43" s="56"/>
      <c r="O43" s="56"/>
      <c r="Q43" s="56"/>
      <c r="S43" s="56"/>
      <c r="U43" s="56"/>
      <c r="V43" s="58"/>
      <c r="W43" s="68" t="s">
        <v>11</v>
      </c>
      <c r="X43" s="71">
        <v>42.617931878072</v>
      </c>
      <c r="Y43" s="71">
        <v>42.980877784435002</v>
      </c>
      <c r="Z43" s="71">
        <v>44.595299594521997</v>
      </c>
      <c r="AA43" s="71">
        <v>46.379222585648002</v>
      </c>
      <c r="AB43" s="71">
        <v>45.317540667265</v>
      </c>
      <c r="AC43" s="71">
        <v>45.731902359621003</v>
      </c>
      <c r="AD43" s="71">
        <v>45.627687334682001</v>
      </c>
      <c r="AE43" s="72">
        <v>46.320313996045002</v>
      </c>
      <c r="AF43" s="72">
        <v>47.235905457763998</v>
      </c>
      <c r="AG43" s="72">
        <v>47.527167160265996</v>
      </c>
      <c r="AH43" s="72">
        <v>49.500391782051004</v>
      </c>
      <c r="AI43" s="72">
        <v>50.805406766235549</v>
      </c>
      <c r="AJ43" s="72">
        <v>50.067977394584041</v>
      </c>
      <c r="AK43" s="72">
        <v>49.875905332771652</v>
      </c>
      <c r="AL43" s="72">
        <v>51.79718845061597</v>
      </c>
      <c r="AM43" s="71">
        <v>51.308316460653849</v>
      </c>
      <c r="AN43" s="71">
        <v>53.181638112800492</v>
      </c>
      <c r="AO43" s="71">
        <v>53.460550944694042</v>
      </c>
      <c r="AP43" s="71">
        <v>54.614173228346452</v>
      </c>
      <c r="AQ43" s="73">
        <v>55.42077052218383</v>
      </c>
      <c r="AR43" s="73">
        <v>55.187895391034893</v>
      </c>
      <c r="AS43" s="73">
        <v>55.459882844040884</v>
      </c>
      <c r="AT43" s="73">
        <v>55.800294519051519</v>
      </c>
      <c r="AU43" s="73">
        <v>56.757057627067475</v>
      </c>
      <c r="AV43" s="73">
        <v>56.905556942292392</v>
      </c>
      <c r="AW43" s="73">
        <v>57.808648109927439</v>
      </c>
      <c r="AX43" s="73">
        <v>57.228472820421963</v>
      </c>
      <c r="AY43" s="73">
        <v>57.8820340720929</v>
      </c>
      <c r="AZ43" s="73">
        <v>58.676350141015043</v>
      </c>
      <c r="BA43" s="73">
        <v>59.293244973978389</v>
      </c>
      <c r="BB43" s="73">
        <v>61.10620272658133</v>
      </c>
      <c r="BC43" s="73">
        <v>60.704341417216753</v>
      </c>
      <c r="BD43" s="73">
        <v>61.214613166973862</v>
      </c>
      <c r="BE43" s="73">
        <v>61.825002756388933</v>
      </c>
      <c r="BF43" s="73">
        <v>62.363523766164356</v>
      </c>
    </row>
    <row r="44" spans="2:61" ht="15" customHeight="1">
      <c r="B44" s="56"/>
      <c r="C44" s="56"/>
      <c r="D44" s="56"/>
      <c r="E44" s="56"/>
      <c r="F44" s="56"/>
      <c r="G44" s="56"/>
      <c r="H44" s="56"/>
      <c r="I44" s="56"/>
      <c r="J44" s="56"/>
      <c r="K44" s="56"/>
      <c r="L44" s="56"/>
      <c r="M44" s="56"/>
      <c r="O44" s="56"/>
      <c r="Q44" s="56"/>
      <c r="S44" s="56"/>
      <c r="U44" s="56"/>
      <c r="V44" s="58"/>
      <c r="W44" s="68" t="s">
        <v>12</v>
      </c>
      <c r="X44" s="71">
        <v>56.431200610408006</v>
      </c>
      <c r="Y44" s="71">
        <v>56.692621149194999</v>
      </c>
      <c r="Z44" s="71">
        <v>57.878659640092998</v>
      </c>
      <c r="AA44" s="71">
        <v>57.974441609056001</v>
      </c>
      <c r="AB44" s="71">
        <v>57.139002966944993</v>
      </c>
      <c r="AC44" s="71">
        <v>57.328395621006003</v>
      </c>
      <c r="AD44" s="71">
        <v>57.154299745318006</v>
      </c>
      <c r="AE44" s="72">
        <v>57.172246979897004</v>
      </c>
      <c r="AF44" s="72">
        <v>58.159391644894995</v>
      </c>
      <c r="AG44" s="72">
        <v>58.598274669887992</v>
      </c>
      <c r="AH44" s="72">
        <v>59.992129962514994</v>
      </c>
      <c r="AI44" s="72">
        <v>61.116899994213959</v>
      </c>
      <c r="AJ44" s="72">
        <v>60.384072272893889</v>
      </c>
      <c r="AK44" s="72">
        <v>60.071175896126284</v>
      </c>
      <c r="AL44" s="72">
        <v>60.638654815771488</v>
      </c>
      <c r="AM44" s="71">
        <v>60.300114149210401</v>
      </c>
      <c r="AN44" s="71">
        <v>61.612179986965579</v>
      </c>
      <c r="AO44" s="71">
        <v>61.637723733799312</v>
      </c>
      <c r="AP44" s="71">
        <v>62.610208173855639</v>
      </c>
      <c r="AQ44" s="73">
        <v>62.784880354137762</v>
      </c>
      <c r="AR44" s="73">
        <v>61.727654555808328</v>
      </c>
      <c r="AS44" s="73">
        <v>62.163562807181783</v>
      </c>
      <c r="AT44" s="73">
        <v>62.234907762345671</v>
      </c>
      <c r="AU44" s="73">
        <v>62.465810200660584</v>
      </c>
      <c r="AV44" s="73">
        <v>62.308331916019419</v>
      </c>
      <c r="AW44" s="73">
        <v>61.816869179919365</v>
      </c>
      <c r="AX44" s="73">
        <v>61.54208857290805</v>
      </c>
      <c r="AY44" s="73">
        <v>62.569326825653668</v>
      </c>
      <c r="AZ44" s="73">
        <v>63.160359169283311</v>
      </c>
      <c r="BA44" s="73">
        <v>63.716736449536803</v>
      </c>
      <c r="BB44" s="73">
        <v>64.628175488945587</v>
      </c>
      <c r="BC44" s="73">
        <v>64.603847330561635</v>
      </c>
      <c r="BD44" s="73">
        <v>65.197053984544169</v>
      </c>
      <c r="BE44" s="73">
        <v>65.655377320410153</v>
      </c>
      <c r="BF44" s="73">
        <v>65.461457490911883</v>
      </c>
    </row>
    <row r="45" spans="2:61" ht="15" customHeight="1">
      <c r="B45" s="56"/>
      <c r="C45" s="56"/>
      <c r="D45" s="56"/>
      <c r="E45" s="56"/>
      <c r="F45" s="56"/>
      <c r="G45" s="56"/>
      <c r="H45" s="56"/>
      <c r="I45" s="56"/>
      <c r="J45" s="56"/>
      <c r="K45" s="56"/>
      <c r="L45" s="56"/>
      <c r="M45" s="56"/>
      <c r="O45" s="56"/>
      <c r="Q45" s="56"/>
      <c r="S45" s="56"/>
      <c r="U45" s="56"/>
      <c r="V45" s="58"/>
      <c r="W45" s="74" t="s">
        <v>174</v>
      </c>
      <c r="X45" s="75">
        <f t="shared" ref="X45:AH45" si="14">+X42-X43</f>
        <v>27.699139723178007</v>
      </c>
      <c r="Y45" s="75">
        <f t="shared" si="14"/>
        <v>27.484082367638997</v>
      </c>
      <c r="Z45" s="75">
        <f t="shared" si="14"/>
        <v>26.62400460392201</v>
      </c>
      <c r="AA45" s="75">
        <f t="shared" si="14"/>
        <v>23.208899325928989</v>
      </c>
      <c r="AB45" s="75">
        <f t="shared" si="14"/>
        <v>23.652426507248002</v>
      </c>
      <c r="AC45" s="75">
        <f t="shared" si="14"/>
        <v>23.189226046491996</v>
      </c>
      <c r="AD45" s="75">
        <f t="shared" si="14"/>
        <v>23.051342214093999</v>
      </c>
      <c r="AE45" s="75">
        <f t="shared" si="14"/>
        <v>21.710253098872997</v>
      </c>
      <c r="AF45" s="75">
        <f t="shared" si="14"/>
        <v>21.854119329893997</v>
      </c>
      <c r="AG45" s="75">
        <f t="shared" si="14"/>
        <v>22.152107012934003</v>
      </c>
      <c r="AH45" s="75">
        <f t="shared" si="14"/>
        <v>20.997576132679988</v>
      </c>
      <c r="AI45" s="75">
        <v>20.636779431989353</v>
      </c>
      <c r="AJ45" s="75">
        <v>20.654839665186479</v>
      </c>
      <c r="AK45" s="75">
        <v>20.413235383869221</v>
      </c>
      <c r="AL45" s="75">
        <v>17.709667557501568</v>
      </c>
      <c r="AM45" s="75">
        <v>18.00356561663606</v>
      </c>
      <c r="AN45" s="75">
        <v>16.890003947246662</v>
      </c>
      <c r="AO45" s="75">
        <v>16.392921016192098</v>
      </c>
      <c r="AP45" s="75">
        <v>16.035248176194393</v>
      </c>
      <c r="AQ45" s="76">
        <v>14.772096581652164</v>
      </c>
      <c r="AR45" s="76">
        <v>13.120339675657554</v>
      </c>
      <c r="AS45" s="76">
        <v>13.451230290360435</v>
      </c>
      <c r="AT45" s="76">
        <v>12.909318431451439</v>
      </c>
      <c r="AU45" s="76">
        <v>11.452126099670188</v>
      </c>
      <c r="AV45" s="76">
        <v>10.839304602585258</v>
      </c>
      <c r="AW45" s="76">
        <v>8.041743485975168</v>
      </c>
      <c r="AX45" s="76">
        <v>8.6498063379155568</v>
      </c>
      <c r="AY45" s="76">
        <v>9.4018750013230843</v>
      </c>
      <c r="AZ45" s="76">
        <v>9.0062637882152146</v>
      </c>
      <c r="BA45" s="76">
        <v>8.8791105032385786</v>
      </c>
      <c r="BB45" s="76">
        <v>7.0671628659529659</v>
      </c>
      <c r="BC45" s="76">
        <v>7.8201664096113461</v>
      </c>
      <c r="BD45" s="76">
        <v>7.9837860246444876</v>
      </c>
      <c r="BE45" s="76">
        <f>+BE42-BE43</f>
        <v>7.6849118010832527</v>
      </c>
      <c r="BF45" s="76">
        <f t="shared" ref="BF45" si="15">+BF42-BF43</f>
        <v>6.213910136926053</v>
      </c>
    </row>
    <row r="46" spans="2:61" s="54" customFormat="1" ht="15" customHeight="1">
      <c r="B46" s="55"/>
      <c r="C46" s="55"/>
      <c r="D46" s="55"/>
      <c r="E46" s="55"/>
      <c r="F46" s="55"/>
      <c r="G46" s="55"/>
      <c r="H46" s="55"/>
      <c r="I46" s="55"/>
      <c r="J46" s="55"/>
      <c r="K46" s="55"/>
      <c r="L46" s="55"/>
      <c r="M46" s="55"/>
      <c r="O46" s="55"/>
      <c r="Q46" s="55"/>
      <c r="S46" s="55"/>
      <c r="U46" s="55"/>
      <c r="W46" s="67" t="s">
        <v>66</v>
      </c>
      <c r="X46" s="71"/>
      <c r="Y46" s="71"/>
      <c r="Z46" s="71"/>
      <c r="AA46" s="71"/>
      <c r="AB46" s="71"/>
      <c r="AC46" s="71"/>
      <c r="AD46" s="71"/>
      <c r="AE46" s="72"/>
      <c r="AF46" s="72"/>
      <c r="AG46" s="72"/>
      <c r="AH46" s="72"/>
      <c r="AI46" s="72"/>
      <c r="AJ46" s="72"/>
      <c r="AK46" s="72"/>
      <c r="AL46" s="72"/>
      <c r="AM46" s="71"/>
      <c r="AN46" s="71"/>
      <c r="AO46" s="71"/>
      <c r="AP46" s="71"/>
      <c r="AQ46" s="73"/>
      <c r="AR46" s="73"/>
      <c r="AS46" s="73"/>
      <c r="AT46" s="73"/>
      <c r="AU46" s="73"/>
      <c r="AV46" s="73"/>
      <c r="AW46" s="73"/>
      <c r="AX46" s="73"/>
      <c r="AY46" s="73"/>
      <c r="AZ46" s="73"/>
      <c r="BA46" s="73"/>
      <c r="BB46" s="73"/>
      <c r="BC46" s="73"/>
      <c r="BD46" s="73"/>
      <c r="BE46" s="73"/>
      <c r="BF46" s="73"/>
    </row>
    <row r="47" spans="2:61" ht="15" customHeight="1">
      <c r="B47" s="56"/>
      <c r="C47" s="56"/>
      <c r="D47" s="56"/>
      <c r="E47" s="56"/>
      <c r="F47" s="56"/>
      <c r="G47" s="56"/>
      <c r="H47" s="56"/>
      <c r="I47" s="56"/>
      <c r="J47" s="56"/>
      <c r="K47" s="56"/>
      <c r="L47" s="56"/>
      <c r="M47" s="56"/>
      <c r="O47" s="56"/>
      <c r="Q47" s="56"/>
      <c r="S47" s="56"/>
      <c r="U47" s="56"/>
      <c r="W47" s="68" t="s">
        <v>10</v>
      </c>
      <c r="X47" s="71">
        <v>74.136325252706996</v>
      </c>
      <c r="Y47" s="71">
        <v>73.989681005679998</v>
      </c>
      <c r="Z47" s="71">
        <v>74.563277984593</v>
      </c>
      <c r="AA47" s="71">
        <v>74.084881023254994</v>
      </c>
      <c r="AB47" s="71">
        <v>72.667017571849001</v>
      </c>
      <c r="AC47" s="71">
        <v>72.453457846863003</v>
      </c>
      <c r="AD47" s="71">
        <v>73.078717335642992</v>
      </c>
      <c r="AE47" s="72">
        <v>72.937756475480001</v>
      </c>
      <c r="AF47" s="72">
        <v>73.387562773220012</v>
      </c>
      <c r="AG47" s="72">
        <v>73.163994853263006</v>
      </c>
      <c r="AH47" s="72">
        <v>74.128327887273002</v>
      </c>
      <c r="AI47" s="72">
        <v>75.518229400796642</v>
      </c>
      <c r="AJ47" s="72">
        <v>74.548150834196818</v>
      </c>
      <c r="AK47" s="72">
        <v>74.034859481822352</v>
      </c>
      <c r="AL47" s="72">
        <v>73.094102795473418</v>
      </c>
      <c r="AM47" s="71">
        <v>73.816710520893665</v>
      </c>
      <c r="AN47" s="71">
        <v>74.345070857635676</v>
      </c>
      <c r="AO47" s="71">
        <v>74.036257573407198</v>
      </c>
      <c r="AP47" s="71">
        <v>74.996320589106574</v>
      </c>
      <c r="AQ47" s="73">
        <v>74.718394076123801</v>
      </c>
      <c r="AR47" s="73">
        <v>73.216623650976459</v>
      </c>
      <c r="AS47" s="73">
        <v>73.540597750652793</v>
      </c>
      <c r="AT47" s="73">
        <v>73.031627416990787</v>
      </c>
      <c r="AU47" s="73">
        <v>72.696130340458026</v>
      </c>
      <c r="AV47" s="73">
        <v>72.264730077043509</v>
      </c>
      <c r="AW47" s="73">
        <v>71.607137708667707</v>
      </c>
      <c r="AX47" s="73">
        <v>71.292058598240516</v>
      </c>
      <c r="AY47" s="73">
        <v>72.278849496132864</v>
      </c>
      <c r="AZ47" s="73">
        <v>73.389531064650953</v>
      </c>
      <c r="BA47" s="73">
        <v>73.90491332189346</v>
      </c>
      <c r="BB47" s="73">
        <v>74.487625413863128</v>
      </c>
      <c r="BC47" s="73">
        <v>74.101069650873669</v>
      </c>
      <c r="BD47" s="73">
        <v>74.466446409033054</v>
      </c>
      <c r="BE47" s="73">
        <v>75.742914043884909</v>
      </c>
      <c r="BF47" s="73">
        <v>75.882975598017609</v>
      </c>
    </row>
    <row r="48" spans="2:61" ht="15" customHeight="1">
      <c r="B48" s="56"/>
      <c r="C48" s="56"/>
      <c r="D48" s="56"/>
      <c r="E48" s="56"/>
      <c r="F48" s="56"/>
      <c r="G48" s="56"/>
      <c r="H48" s="56"/>
      <c r="I48" s="56"/>
      <c r="J48" s="56"/>
      <c r="K48" s="56"/>
      <c r="L48" s="56"/>
      <c r="M48" s="56"/>
      <c r="O48" s="56"/>
      <c r="Q48" s="56"/>
      <c r="S48" s="56"/>
      <c r="U48" s="56"/>
      <c r="W48" s="68" t="s">
        <v>11</v>
      </c>
      <c r="X48" s="71">
        <v>43.483445873581999</v>
      </c>
      <c r="Y48" s="71">
        <v>44.654113766437</v>
      </c>
      <c r="Z48" s="71">
        <v>46.909036602769</v>
      </c>
      <c r="AA48" s="71">
        <v>48.661580116621998</v>
      </c>
      <c r="AB48" s="71">
        <v>48.887449389705999</v>
      </c>
      <c r="AC48" s="71">
        <v>48.884492349915</v>
      </c>
      <c r="AD48" s="71">
        <v>49.580418509916001</v>
      </c>
      <c r="AE48" s="72">
        <v>49.772307566879995</v>
      </c>
      <c r="AF48" s="72">
        <v>51.159441794174995</v>
      </c>
      <c r="AG48" s="72">
        <v>51.927708081531001</v>
      </c>
      <c r="AH48" s="72">
        <v>54.733058152935001</v>
      </c>
      <c r="AI48" s="72">
        <v>55.993725055943898</v>
      </c>
      <c r="AJ48" s="72">
        <v>55.330564447878714</v>
      </c>
      <c r="AK48" s="72">
        <v>55.789326784615923</v>
      </c>
      <c r="AL48" s="72">
        <v>56.234710876019854</v>
      </c>
      <c r="AM48" s="71">
        <v>57.236276190398819</v>
      </c>
      <c r="AN48" s="71">
        <v>58.593352940552442</v>
      </c>
      <c r="AO48" s="71">
        <v>58.847452938368114</v>
      </c>
      <c r="AP48" s="71">
        <v>60.316557049711797</v>
      </c>
      <c r="AQ48" s="73">
        <v>61.259172688989153</v>
      </c>
      <c r="AR48" s="73">
        <v>60.983605540399907</v>
      </c>
      <c r="AS48" s="73">
        <v>61.568546201854403</v>
      </c>
      <c r="AT48" s="73">
        <v>61.488740763472606</v>
      </c>
      <c r="AU48" s="73">
        <v>61.66987820451498</v>
      </c>
      <c r="AV48" s="73">
        <v>62.095028507341375</v>
      </c>
      <c r="AW48" s="73">
        <v>62.913569890939499</v>
      </c>
      <c r="AX48" s="73">
        <v>63.023702383631239</v>
      </c>
      <c r="AY48" s="73">
        <v>63.047013775070425</v>
      </c>
      <c r="AZ48" s="73">
        <v>63.622938188244419</v>
      </c>
      <c r="BA48" s="73">
        <v>65.52199740154181</v>
      </c>
      <c r="BB48" s="73">
        <v>66.48951320112451</v>
      </c>
      <c r="BC48" s="73">
        <v>65.932097321201482</v>
      </c>
      <c r="BD48" s="73">
        <v>66.76038112740919</v>
      </c>
      <c r="BE48" s="73">
        <v>68.130064439142927</v>
      </c>
      <c r="BF48" s="73">
        <v>68.284538951209171</v>
      </c>
    </row>
    <row r="49" spans="1:58" ht="15" customHeight="1">
      <c r="B49" s="56"/>
      <c r="C49" s="56"/>
      <c r="D49" s="56"/>
      <c r="E49" s="56"/>
      <c r="F49" s="56"/>
      <c r="G49" s="56"/>
      <c r="H49" s="56"/>
      <c r="I49" s="56"/>
      <c r="J49" s="56"/>
      <c r="K49" s="56"/>
      <c r="L49" s="56"/>
      <c r="M49" s="56"/>
      <c r="O49" s="56"/>
      <c r="Q49" s="56"/>
      <c r="S49" s="56"/>
      <c r="U49" s="56"/>
      <c r="W49" s="68" t="s">
        <v>12</v>
      </c>
      <c r="X49" s="71">
        <v>58.865202338977994</v>
      </c>
      <c r="Y49" s="71">
        <v>59.383844764951</v>
      </c>
      <c r="Z49" s="71">
        <v>60.800616180621006</v>
      </c>
      <c r="AA49" s="71">
        <v>61.443278970881998</v>
      </c>
      <c r="AB49" s="71">
        <v>60.849144472469995</v>
      </c>
      <c r="AC49" s="71">
        <v>60.746018645970999</v>
      </c>
      <c r="AD49" s="71">
        <v>61.408707626614003</v>
      </c>
      <c r="AE49" s="72">
        <v>61.426298453655001</v>
      </c>
      <c r="AF49" s="72">
        <v>62.341791760413003</v>
      </c>
      <c r="AG49" s="72">
        <v>62.609739227265003</v>
      </c>
      <c r="AH49" s="72">
        <v>64.487595179235001</v>
      </c>
      <c r="AI49" s="72">
        <v>65.812889099018605</v>
      </c>
      <c r="AJ49" s="72">
        <v>64.992424186733373</v>
      </c>
      <c r="AK49" s="72">
        <v>64.963870487832494</v>
      </c>
      <c r="AL49" s="72">
        <v>64.712744051731576</v>
      </c>
      <c r="AM49" s="71">
        <v>65.59757023244785</v>
      </c>
      <c r="AN49" s="71">
        <v>66.506002431401072</v>
      </c>
      <c r="AO49" s="71">
        <v>66.47498183767074</v>
      </c>
      <c r="AP49" s="71">
        <v>67.687366776418969</v>
      </c>
      <c r="AQ49" s="73">
        <v>68.016934458642169</v>
      </c>
      <c r="AR49" s="73">
        <v>67.123980945307054</v>
      </c>
      <c r="AS49" s="73">
        <v>67.576177561062266</v>
      </c>
      <c r="AT49" s="73">
        <v>67.280627695347377</v>
      </c>
      <c r="AU49" s="73">
        <v>67.201982090007562</v>
      </c>
      <c r="AV49" s="73">
        <v>67.196150434200121</v>
      </c>
      <c r="AW49" s="73">
        <v>67.273655937624838</v>
      </c>
      <c r="AX49" s="73">
        <v>67.171365493470773</v>
      </c>
      <c r="AY49" s="73">
        <v>67.676599033723591</v>
      </c>
      <c r="AZ49" s="73">
        <v>68.512744695150246</v>
      </c>
      <c r="BA49" s="73">
        <v>69.722475031878034</v>
      </c>
      <c r="BB49" s="73">
        <v>70.497471839874706</v>
      </c>
      <c r="BC49" s="73">
        <v>70.026551872527108</v>
      </c>
      <c r="BD49" s="73">
        <v>70.623968160619199</v>
      </c>
      <c r="BE49" s="73">
        <v>71.941436681483168</v>
      </c>
      <c r="BF49" s="73">
        <v>72.087065440042949</v>
      </c>
    </row>
    <row r="50" spans="1:58" ht="15" customHeight="1">
      <c r="B50" s="56"/>
      <c r="C50" s="56"/>
      <c r="D50" s="56"/>
      <c r="E50" s="56"/>
      <c r="F50" s="56"/>
      <c r="G50" s="56"/>
      <c r="H50" s="56"/>
      <c r="I50" s="56"/>
      <c r="J50" s="56"/>
      <c r="K50" s="56"/>
      <c r="L50" s="56"/>
      <c r="M50" s="56"/>
      <c r="O50" s="56"/>
      <c r="Q50" s="56"/>
      <c r="S50" s="56"/>
      <c r="U50" s="56"/>
      <c r="W50" s="74" t="s">
        <v>174</v>
      </c>
      <c r="X50" s="75">
        <f t="shared" ref="X50:AH50" si="16">+X47-X48</f>
        <v>30.652879379124997</v>
      </c>
      <c r="Y50" s="75">
        <f t="shared" si="16"/>
        <v>29.335567239242998</v>
      </c>
      <c r="Z50" s="75">
        <f t="shared" si="16"/>
        <v>27.654241381824001</v>
      </c>
      <c r="AA50" s="75">
        <f t="shared" si="16"/>
        <v>25.423300906632996</v>
      </c>
      <c r="AB50" s="75">
        <f t="shared" si="16"/>
        <v>23.779568182143002</v>
      </c>
      <c r="AC50" s="75">
        <f t="shared" si="16"/>
        <v>23.568965496948003</v>
      </c>
      <c r="AD50" s="75">
        <f t="shared" si="16"/>
        <v>23.498298825726991</v>
      </c>
      <c r="AE50" s="75">
        <f t="shared" si="16"/>
        <v>23.165448908600005</v>
      </c>
      <c r="AF50" s="75">
        <f t="shared" si="16"/>
        <v>22.228120979045016</v>
      </c>
      <c r="AG50" s="75">
        <f t="shared" si="16"/>
        <v>21.236286771732004</v>
      </c>
      <c r="AH50" s="75">
        <f t="shared" si="16"/>
        <v>19.395269734338001</v>
      </c>
      <c r="AI50" s="75">
        <v>19.524504344852744</v>
      </c>
      <c r="AJ50" s="75">
        <v>19.217586386318104</v>
      </c>
      <c r="AK50" s="75">
        <v>18.245532697206428</v>
      </c>
      <c r="AL50" s="75">
        <v>16.859391919453564</v>
      </c>
      <c r="AM50" s="75">
        <v>16.580434330494846</v>
      </c>
      <c r="AN50" s="75">
        <v>15.751717917083234</v>
      </c>
      <c r="AO50" s="75">
        <v>15.188804635039084</v>
      </c>
      <c r="AP50" s="75">
        <v>14.679763539394777</v>
      </c>
      <c r="AQ50" s="76">
        <v>13.459221387134647</v>
      </c>
      <c r="AR50" s="76">
        <v>12.233018110576552</v>
      </c>
      <c r="AS50" s="76">
        <v>11.97205154879839</v>
      </c>
      <c r="AT50" s="76">
        <v>11.542886653518181</v>
      </c>
      <c r="AU50" s="76">
        <v>11.026252135943047</v>
      </c>
      <c r="AV50" s="76">
        <v>10.169701569702134</v>
      </c>
      <c r="AW50" s="76">
        <v>8.6935678177282085</v>
      </c>
      <c r="AX50" s="76">
        <v>8.2683562146092768</v>
      </c>
      <c r="AY50" s="76">
        <v>9.2318357210624384</v>
      </c>
      <c r="AZ50" s="76">
        <v>9.7665928764065342</v>
      </c>
      <c r="BA50" s="76">
        <v>8.3829159203516497</v>
      </c>
      <c r="BB50" s="76">
        <v>7.9981122127386186</v>
      </c>
      <c r="BC50" s="76">
        <v>8.1689723296721866</v>
      </c>
      <c r="BD50" s="76">
        <v>7.7060652816238644</v>
      </c>
      <c r="BE50" s="76">
        <f>+BE47-BE48</f>
        <v>7.6128496047419816</v>
      </c>
      <c r="BF50" s="76">
        <f t="shared" ref="BF50" si="17">+BF47-BF48</f>
        <v>7.5984366468084374</v>
      </c>
    </row>
    <row r="51" spans="1:58" s="54" customFormat="1" ht="12" customHeight="1">
      <c r="B51" s="55"/>
      <c r="C51" s="55"/>
      <c r="D51" s="55"/>
      <c r="E51" s="55"/>
      <c r="F51" s="55"/>
      <c r="G51" s="55"/>
      <c r="H51" s="55"/>
      <c r="I51" s="55"/>
      <c r="J51" s="55"/>
      <c r="K51" s="55"/>
      <c r="L51" s="55"/>
      <c r="M51" s="55"/>
      <c r="O51" s="55"/>
      <c r="Q51" s="55"/>
      <c r="S51" s="55"/>
      <c r="U51" s="55"/>
      <c r="W51" s="78"/>
      <c r="X51" s="79"/>
      <c r="Y51" s="79"/>
      <c r="Z51" s="79"/>
      <c r="AA51" s="79"/>
      <c r="AB51" s="79"/>
      <c r="AC51" s="79"/>
      <c r="AD51" s="79"/>
      <c r="AE51" s="79"/>
      <c r="AF51" s="79"/>
      <c r="AG51" s="79"/>
      <c r="AH51" s="79"/>
      <c r="AI51" s="79"/>
      <c r="AJ51" s="79"/>
      <c r="AK51" s="79"/>
      <c r="AL51" s="79"/>
      <c r="AM51" s="79"/>
      <c r="AN51" s="79"/>
      <c r="AO51" s="79"/>
      <c r="AP51" s="79"/>
      <c r="AQ51" s="80"/>
      <c r="AR51" s="80"/>
      <c r="AS51" s="80"/>
      <c r="AT51" s="80"/>
      <c r="AU51" s="80"/>
      <c r="AV51" s="80"/>
      <c r="AW51" s="80"/>
      <c r="AX51" s="80"/>
      <c r="AY51" s="80"/>
      <c r="AZ51" s="80"/>
      <c r="BA51" s="80"/>
      <c r="BB51" s="80"/>
      <c r="BC51" s="80"/>
      <c r="BD51" s="80"/>
      <c r="BE51" s="80"/>
      <c r="BF51" s="80"/>
    </row>
    <row r="52" spans="1:58" ht="12" customHeight="1">
      <c r="A52" s="57"/>
      <c r="B52" s="56"/>
      <c r="C52" s="56"/>
      <c r="D52" s="56"/>
      <c r="E52" s="56"/>
      <c r="F52" s="56"/>
      <c r="G52" s="56"/>
      <c r="H52" s="56"/>
      <c r="I52" s="56"/>
      <c r="J52" s="56"/>
      <c r="K52" s="56"/>
      <c r="L52" s="56"/>
      <c r="M52" s="56"/>
      <c r="O52" s="56"/>
      <c r="Q52" s="56"/>
      <c r="S52" s="56"/>
      <c r="U52" s="56"/>
      <c r="W52" s="240" t="s">
        <v>69</v>
      </c>
      <c r="X52" s="68"/>
      <c r="Y52" s="68"/>
      <c r="Z52" s="68"/>
      <c r="AA52" s="68"/>
      <c r="AB52" s="68"/>
      <c r="AC52" s="68"/>
      <c r="AD52" s="68"/>
      <c r="AE52" s="68"/>
      <c r="AF52" s="68"/>
      <c r="AG52" s="68"/>
      <c r="AH52" s="68"/>
      <c r="AI52" s="68"/>
      <c r="AJ52" s="68"/>
      <c r="AK52" s="68"/>
      <c r="AL52" s="68"/>
      <c r="AM52" s="68"/>
      <c r="AN52" s="68"/>
      <c r="AO52" s="68"/>
      <c r="AP52" s="68"/>
      <c r="AQ52" s="68"/>
      <c r="AR52" s="68"/>
    </row>
    <row r="53" spans="1:58" ht="12" customHeight="1">
      <c r="B53" s="56"/>
      <c r="C53" s="56"/>
      <c r="D53" s="56"/>
      <c r="E53" s="56"/>
      <c r="F53" s="56"/>
      <c r="G53" s="56"/>
      <c r="H53" s="56"/>
      <c r="I53" s="56"/>
      <c r="J53" s="56"/>
      <c r="K53" s="56"/>
      <c r="L53" s="56"/>
      <c r="M53" s="56"/>
      <c r="O53" s="56"/>
      <c r="Q53" s="56"/>
      <c r="S53" s="56"/>
      <c r="U53" s="56"/>
    </row>
    <row r="54" spans="1:58" s="54" customFormat="1" ht="12" customHeight="1"/>
    <row r="55" spans="1:58" s="64" customFormat="1" ht="20.25" customHeight="1"/>
    <row r="56" spans="1:58" ht="4.5" customHeight="1"/>
    <row r="57" spans="1:58" s="63" customFormat="1" ht="12" customHeight="1"/>
    <row r="58" spans="1:58" s="63" customFormat="1" ht="12" customHeight="1"/>
    <row r="59" spans="1:58" s="63" customFormat="1" ht="12" customHeight="1"/>
    <row r="60" spans="1:58" s="63" customFormat="1" ht="12" customHeight="1"/>
    <row r="61" spans="1:58" s="62" customFormat="1" ht="12" customHeight="1"/>
    <row r="62" spans="1:58" s="63" customFormat="1" ht="12" customHeight="1"/>
    <row r="63" spans="1:58" s="63" customFormat="1" ht="12" customHeight="1"/>
    <row r="64" spans="1:58" s="63" customFormat="1" ht="12" customHeight="1"/>
    <row r="65" spans="24:37" s="63" customFormat="1" ht="12" customHeight="1"/>
    <row r="66" spans="24:37" s="62" customFormat="1" ht="12" customHeight="1"/>
    <row r="67" spans="24:37" s="63" customFormat="1" ht="12" customHeight="1"/>
    <row r="68" spans="24:37" s="63" customFormat="1" ht="12" customHeight="1"/>
    <row r="69" spans="24:37" s="63" customFormat="1" ht="12" customHeight="1"/>
    <row r="70" spans="24:37" s="63" customFormat="1" ht="12" customHeight="1"/>
    <row r="71" spans="24:37" s="63" customFormat="1" ht="12" customHeight="1"/>
    <row r="72" spans="24:37" s="65" customFormat="1" ht="12" customHeight="1"/>
    <row r="73" spans="24:37" s="65" customFormat="1" ht="12" customHeight="1">
      <c r="X73" s="63"/>
    </row>
    <row r="74" spans="24:37" s="65" customFormat="1" ht="12" customHeight="1">
      <c r="X74" s="63"/>
    </row>
    <row r="75" spans="24:37" s="65" customFormat="1" ht="12" customHeight="1">
      <c r="X75" s="63"/>
    </row>
    <row r="76" spans="24:37" s="61" customFormat="1" ht="12" customHeight="1"/>
    <row r="77" spans="24:37" s="61" customFormat="1" ht="4.5" customHeight="1"/>
    <row r="78" spans="24:37" s="60" customFormat="1" ht="11.4">
      <c r="X78" s="68"/>
      <c r="Y78" s="68"/>
      <c r="Z78" s="68"/>
      <c r="AA78" s="68"/>
      <c r="AB78" s="68"/>
      <c r="AC78" s="68"/>
      <c r="AD78" s="68"/>
      <c r="AE78" s="68"/>
      <c r="AF78" s="68"/>
      <c r="AG78" s="68"/>
      <c r="AH78" s="68"/>
      <c r="AI78" s="68"/>
      <c r="AJ78" s="68"/>
      <c r="AK78" s="68"/>
    </row>
  </sheetData>
  <pageMargins left="0.78740157480314965" right="0.78740157480314965" top="1.1811023622047245" bottom="0.59055118110236227" header="0.11811023622047245" footer="0.11811023622047245"/>
  <pageSetup paperSize="9" scale="60" orientation="landscape" r:id="rId1"/>
  <headerFooter alignWithMargins="0">
    <oddHeader xml:space="preserve">&amp;R&amp;"HermesTT,Standaard"&amp;16
</oddHeader>
    <oddFooter>&amp;L&amp;8&amp;K002060view.brussels&amp;R&amp;8&amp;P/&amp;N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FEB3C-3748-4538-B65A-B9271B622031}">
  <sheetPr>
    <pageSetUpPr fitToPage="1"/>
  </sheetPr>
  <dimension ref="A1:AA57"/>
  <sheetViews>
    <sheetView showGridLines="0" workbookViewId="0">
      <selection sqref="A1:G1"/>
    </sheetView>
  </sheetViews>
  <sheetFormatPr baseColWidth="10" defaultColWidth="11.296875" defaultRowHeight="13.8"/>
  <cols>
    <col min="1" max="1" width="12.5" customWidth="1"/>
    <col min="11" max="11" width="6.8984375" customWidth="1"/>
    <col min="12" max="12" width="2.19921875" customWidth="1"/>
    <col min="13" max="13" width="17.796875" customWidth="1"/>
    <col min="14" max="24" width="8.296875" customWidth="1"/>
    <col min="25" max="27" width="8.5" customWidth="1"/>
    <col min="28" max="28" width="1.69921875" customWidth="1"/>
  </cols>
  <sheetData>
    <row r="1" spans="1:27" ht="15.6">
      <c r="A1" s="366" t="s">
        <v>176</v>
      </c>
      <c r="M1" s="272" t="s">
        <v>179</v>
      </c>
    </row>
    <row r="2" spans="1:27" ht="27.75" customHeight="1">
      <c r="A2" s="321" t="s">
        <v>177</v>
      </c>
      <c r="M2" s="81"/>
      <c r="N2" s="373">
        <v>2013</v>
      </c>
      <c r="O2" s="373">
        <v>2014</v>
      </c>
      <c r="P2" s="373">
        <v>2015</v>
      </c>
      <c r="Q2" s="373">
        <v>2016</v>
      </c>
      <c r="R2" s="373">
        <v>2017</v>
      </c>
      <c r="S2" s="373">
        <v>2018</v>
      </c>
      <c r="T2" s="373">
        <v>2019</v>
      </c>
      <c r="U2" s="373">
        <v>2020</v>
      </c>
      <c r="V2" s="373">
        <v>2021</v>
      </c>
      <c r="W2" s="373">
        <v>2022</v>
      </c>
      <c r="X2" s="373">
        <v>2023</v>
      </c>
      <c r="Y2" s="382" t="s">
        <v>114</v>
      </c>
      <c r="Z2" s="382" t="s">
        <v>115</v>
      </c>
      <c r="AA2" s="382" t="s">
        <v>182</v>
      </c>
    </row>
    <row r="3" spans="1:27" ht="6.75" customHeight="1">
      <c r="M3" s="245"/>
      <c r="N3" s="249"/>
      <c r="O3" s="68"/>
      <c r="P3" s="68"/>
      <c r="Q3" s="68"/>
      <c r="R3" s="68"/>
      <c r="S3" s="68"/>
      <c r="T3" s="68"/>
      <c r="U3" s="68"/>
      <c r="V3" s="68"/>
      <c r="W3" s="68"/>
      <c r="X3" s="266"/>
      <c r="Y3" s="209"/>
    </row>
    <row r="4" spans="1:27">
      <c r="M4" s="383" t="s">
        <v>63</v>
      </c>
      <c r="N4" s="384"/>
      <c r="O4" s="385"/>
      <c r="P4" s="385"/>
      <c r="Q4" s="385"/>
      <c r="R4" s="385"/>
      <c r="S4" s="385"/>
      <c r="T4" s="385"/>
      <c r="U4" s="385"/>
      <c r="V4" s="385"/>
      <c r="W4" s="385"/>
      <c r="X4" s="386"/>
      <c r="Y4" s="387"/>
      <c r="Z4" s="388"/>
      <c r="AA4" s="388"/>
    </row>
    <row r="5" spans="1:27">
      <c r="M5" s="389" t="s">
        <v>89</v>
      </c>
      <c r="N5" s="384">
        <v>67.350949389029708</v>
      </c>
      <c r="O5" s="385">
        <v>69.247361615788677</v>
      </c>
      <c r="P5" s="385">
        <v>69.209077328993075</v>
      </c>
      <c r="Q5" s="385">
        <v>70.705946679141235</v>
      </c>
      <c r="R5" s="385">
        <v>70.471725302736786</v>
      </c>
      <c r="S5" s="385">
        <v>72.707942729409339</v>
      </c>
      <c r="T5" s="385">
        <v>73.097108496190359</v>
      </c>
      <c r="U5" s="385">
        <v>71.393033255900178</v>
      </c>
      <c r="V5" s="385">
        <v>72.108445268597222</v>
      </c>
      <c r="W5" s="385">
        <v>74.209051875733095</v>
      </c>
      <c r="X5" s="386">
        <v>76.579769082587319</v>
      </c>
      <c r="Y5" s="390">
        <f>X5-W5</f>
        <v>2.3707172068542235</v>
      </c>
      <c r="Z5" s="391">
        <f>X5-S5</f>
        <v>3.8718263531779797</v>
      </c>
      <c r="AA5" s="391">
        <f>+X5-N5</f>
        <v>9.228819693557611</v>
      </c>
    </row>
    <row r="6" spans="1:27">
      <c r="M6" s="389" t="s">
        <v>90</v>
      </c>
      <c r="N6" s="384">
        <v>67.22694175366216</v>
      </c>
      <c r="O6" s="385">
        <v>69.119683918960462</v>
      </c>
      <c r="P6" s="385">
        <v>70.011113766154949</v>
      </c>
      <c r="Q6" s="385">
        <v>69.837789993300575</v>
      </c>
      <c r="R6" s="385">
        <v>70.776332602416119</v>
      </c>
      <c r="S6" s="385">
        <v>71.686689812604243</v>
      </c>
      <c r="T6" s="385">
        <v>71.926732632993662</v>
      </c>
      <c r="U6" s="385">
        <v>72.249725917113068</v>
      </c>
      <c r="V6" s="385">
        <v>74.69285409689077</v>
      </c>
      <c r="W6" s="385">
        <v>76.752893904382674</v>
      </c>
      <c r="X6" s="386">
        <v>74.489469758517131</v>
      </c>
      <c r="Y6" s="390">
        <f>X6-W6</f>
        <v>-2.2634241458655424</v>
      </c>
      <c r="Z6" s="391">
        <f>X6-S6</f>
        <v>2.8027799459128886</v>
      </c>
      <c r="AA6" s="391">
        <f t="shared" ref="AA6:AA7" si="0">+X6-N6</f>
        <v>7.2625280048549712</v>
      </c>
    </row>
    <row r="7" spans="1:27">
      <c r="M7" s="389" t="s">
        <v>91</v>
      </c>
      <c r="N7" s="384">
        <v>43.365051467558054</v>
      </c>
      <c r="O7" s="385">
        <v>44.724076464016157</v>
      </c>
      <c r="P7" s="385">
        <v>46.168799998361933</v>
      </c>
      <c r="Q7" s="385">
        <v>46.943189209555555</v>
      </c>
      <c r="R7" s="385">
        <v>48.383801254910267</v>
      </c>
      <c r="S7" s="385">
        <v>47.469166386401781</v>
      </c>
      <c r="T7" s="385">
        <v>48.447347355834154</v>
      </c>
      <c r="U7" s="385">
        <v>48.264701145778766</v>
      </c>
      <c r="V7" s="385">
        <v>47.734189194730362</v>
      </c>
      <c r="W7" s="385">
        <v>51.495323432026829</v>
      </c>
      <c r="X7" s="386">
        <v>55.373879573938481</v>
      </c>
      <c r="Y7" s="390">
        <f>X7-W7</f>
        <v>3.8785561419116519</v>
      </c>
      <c r="Z7" s="391">
        <f>X7-S7</f>
        <v>7.9047131875367</v>
      </c>
      <c r="AA7" s="391">
        <f t="shared" si="0"/>
        <v>12.008828106380427</v>
      </c>
    </row>
    <row r="8" spans="1:27">
      <c r="M8" s="392" t="s">
        <v>180</v>
      </c>
      <c r="N8" s="393">
        <f t="shared" ref="N8:X8" si="1">+N7-N5</f>
        <v>-23.985897921471654</v>
      </c>
      <c r="O8" s="394">
        <f t="shared" si="1"/>
        <v>-24.523285151772519</v>
      </c>
      <c r="P8" s="394">
        <f t="shared" si="1"/>
        <v>-23.040277330631142</v>
      </c>
      <c r="Q8" s="394">
        <f t="shared" si="1"/>
        <v>-23.762757469585679</v>
      </c>
      <c r="R8" s="394">
        <f t="shared" si="1"/>
        <v>-22.087924047826519</v>
      </c>
      <c r="S8" s="394">
        <f t="shared" si="1"/>
        <v>-25.238776343007558</v>
      </c>
      <c r="T8" s="394">
        <f t="shared" si="1"/>
        <v>-24.649761140356205</v>
      </c>
      <c r="U8" s="394">
        <f t="shared" si="1"/>
        <v>-23.128332110121413</v>
      </c>
      <c r="V8" s="394">
        <f t="shared" si="1"/>
        <v>-24.37425607386686</v>
      </c>
      <c r="W8" s="394">
        <f t="shared" si="1"/>
        <v>-22.713728443706266</v>
      </c>
      <c r="X8" s="395">
        <f t="shared" si="1"/>
        <v>-21.205889508648838</v>
      </c>
      <c r="Y8" s="390"/>
      <c r="Z8" s="391"/>
      <c r="AA8" s="391"/>
    </row>
    <row r="9" spans="1:27" ht="8.4" customHeight="1">
      <c r="M9" s="247"/>
      <c r="N9" s="251"/>
      <c r="O9" s="257"/>
      <c r="P9" s="257"/>
      <c r="Q9" s="257"/>
      <c r="R9" s="257"/>
      <c r="S9" s="257"/>
      <c r="T9" s="257"/>
      <c r="U9" s="257"/>
      <c r="V9" s="257"/>
      <c r="W9" s="257"/>
      <c r="X9" s="268"/>
      <c r="Y9" s="255"/>
      <c r="Z9" s="212"/>
      <c r="AA9" s="212"/>
    </row>
    <row r="10" spans="1:27">
      <c r="M10" s="246" t="s">
        <v>64</v>
      </c>
      <c r="N10" s="250"/>
      <c r="O10" s="256"/>
      <c r="P10" s="256"/>
      <c r="Q10" s="256"/>
      <c r="R10" s="256"/>
      <c r="S10" s="256"/>
      <c r="T10" s="256"/>
      <c r="U10" s="256"/>
      <c r="V10" s="256"/>
      <c r="W10" s="256"/>
      <c r="X10" s="267"/>
      <c r="Y10" s="255"/>
      <c r="Z10" s="212"/>
      <c r="AA10" s="212"/>
    </row>
    <row r="11" spans="1:27">
      <c r="M11" s="245" t="s">
        <v>89</v>
      </c>
      <c r="N11" s="250">
        <v>73.733267780177385</v>
      </c>
      <c r="O11" s="256">
        <v>74.049044080859971</v>
      </c>
      <c r="P11" s="256">
        <v>73.872100621084485</v>
      </c>
      <c r="Q11" s="256">
        <v>74.457099119944274</v>
      </c>
      <c r="R11" s="256">
        <v>75.371579689542585</v>
      </c>
      <c r="S11" s="256">
        <v>76.59131812679783</v>
      </c>
      <c r="T11" s="256">
        <v>77.428275958792895</v>
      </c>
      <c r="U11" s="256">
        <v>77.044116310755896</v>
      </c>
      <c r="V11" s="256">
        <v>77.698411763264247</v>
      </c>
      <c r="W11" s="256">
        <v>79.033264430130458</v>
      </c>
      <c r="X11" s="267">
        <v>79.571989676228412</v>
      </c>
      <c r="Y11" s="254">
        <f>X11-W11</f>
        <v>0.53872524609795391</v>
      </c>
      <c r="Z11" s="253">
        <f>X11-S11</f>
        <v>2.980671549430582</v>
      </c>
      <c r="AA11" s="253">
        <f t="shared" ref="AA11:AA13" si="2">+X11-N11</f>
        <v>5.8387218960510268</v>
      </c>
    </row>
    <row r="12" spans="1:27">
      <c r="M12" s="245" t="s">
        <v>90</v>
      </c>
      <c r="N12" s="250">
        <v>70.79863259990104</v>
      </c>
      <c r="O12" s="256">
        <v>70.148104966151152</v>
      </c>
      <c r="P12" s="256">
        <v>72.238332720270193</v>
      </c>
      <c r="Q12" s="256">
        <v>70.465811492661302</v>
      </c>
      <c r="R12" s="256">
        <v>72.111990896340416</v>
      </c>
      <c r="S12" s="256">
        <v>74.20238162874152</v>
      </c>
      <c r="T12" s="256">
        <v>75.192429332440327</v>
      </c>
      <c r="U12" s="256">
        <v>73.427699662119792</v>
      </c>
      <c r="V12" s="256">
        <v>74.363683691744768</v>
      </c>
      <c r="W12" s="256">
        <v>77.286266382610791</v>
      </c>
      <c r="X12" s="267">
        <v>75.863478890679829</v>
      </c>
      <c r="Y12" s="254">
        <f>X12-W12</f>
        <v>-1.4227874919309613</v>
      </c>
      <c r="Z12" s="253">
        <f>X12-S12</f>
        <v>1.6610972619383091</v>
      </c>
      <c r="AA12" s="253">
        <f t="shared" si="2"/>
        <v>5.0648462907787888</v>
      </c>
    </row>
    <row r="13" spans="1:27">
      <c r="M13" s="245" t="s">
        <v>91</v>
      </c>
      <c r="N13" s="250">
        <v>55.992426696403051</v>
      </c>
      <c r="O13" s="256">
        <v>55.173671461892347</v>
      </c>
      <c r="P13" s="256">
        <v>55.784278951358957</v>
      </c>
      <c r="Q13" s="256">
        <v>55.082415043728496</v>
      </c>
      <c r="R13" s="256">
        <v>56.110723935878795</v>
      </c>
      <c r="S13" s="256">
        <v>61.123868359456402</v>
      </c>
      <c r="T13" s="256">
        <v>62.434275334610589</v>
      </c>
      <c r="U13" s="256">
        <v>59.658608009210056</v>
      </c>
      <c r="V13" s="256">
        <v>60.837756257358798</v>
      </c>
      <c r="W13" s="256">
        <v>62.436685802035186</v>
      </c>
      <c r="X13" s="267">
        <v>62.738090113795089</v>
      </c>
      <c r="Y13" s="254">
        <f>X13-W13</f>
        <v>0.30140431175990301</v>
      </c>
      <c r="Z13" s="253">
        <f>X13-S13</f>
        <v>1.6142217543386863</v>
      </c>
      <c r="AA13" s="253">
        <f t="shared" si="2"/>
        <v>6.7456634173920378</v>
      </c>
    </row>
    <row r="14" spans="1:27">
      <c r="M14" s="247" t="s">
        <v>180</v>
      </c>
      <c r="N14" s="251">
        <f t="shared" ref="N14:X14" si="3">+N13-N11</f>
        <v>-17.740841083774335</v>
      </c>
      <c r="O14" s="257">
        <f t="shared" si="3"/>
        <v>-18.875372618967624</v>
      </c>
      <c r="P14" s="257">
        <f t="shared" si="3"/>
        <v>-18.087821669725528</v>
      </c>
      <c r="Q14" s="257">
        <f t="shared" si="3"/>
        <v>-19.374684076215779</v>
      </c>
      <c r="R14" s="257">
        <f t="shared" si="3"/>
        <v>-19.26085575366379</v>
      </c>
      <c r="S14" s="257">
        <f t="shared" si="3"/>
        <v>-15.467449767341428</v>
      </c>
      <c r="T14" s="257">
        <f t="shared" si="3"/>
        <v>-14.994000624182306</v>
      </c>
      <c r="U14" s="257">
        <f t="shared" si="3"/>
        <v>-17.38550830154584</v>
      </c>
      <c r="V14" s="257">
        <f t="shared" si="3"/>
        <v>-16.860655505905449</v>
      </c>
      <c r="W14" s="257">
        <f t="shared" si="3"/>
        <v>-16.596578628095273</v>
      </c>
      <c r="X14" s="268">
        <f t="shared" si="3"/>
        <v>-16.833899562433324</v>
      </c>
      <c r="Y14" s="255"/>
      <c r="Z14" s="212"/>
      <c r="AA14" s="212"/>
    </row>
    <row r="15" spans="1:27" ht="9.6" customHeight="1">
      <c r="M15" s="247"/>
      <c r="N15" s="251"/>
      <c r="O15" s="257"/>
      <c r="P15" s="257"/>
      <c r="Q15" s="257"/>
      <c r="R15" s="257"/>
      <c r="S15" s="257"/>
      <c r="T15" s="257"/>
      <c r="U15" s="257"/>
      <c r="V15" s="257"/>
      <c r="W15" s="257"/>
      <c r="X15" s="268"/>
      <c r="Y15" s="255"/>
      <c r="Z15" s="212"/>
      <c r="AA15" s="212"/>
    </row>
    <row r="16" spans="1:27">
      <c r="M16" s="246" t="s">
        <v>65</v>
      </c>
      <c r="N16" s="250"/>
      <c r="O16" s="256"/>
      <c r="P16" s="256"/>
      <c r="Q16" s="256"/>
      <c r="R16" s="256"/>
      <c r="S16" s="256"/>
      <c r="T16" s="256"/>
      <c r="U16" s="256"/>
      <c r="V16" s="256"/>
      <c r="W16" s="256"/>
      <c r="X16" s="267"/>
      <c r="Y16" s="255"/>
      <c r="Z16" s="212"/>
      <c r="AA16" s="212"/>
    </row>
    <row r="17" spans="1:27">
      <c r="M17" s="245" t="s">
        <v>89</v>
      </c>
      <c r="N17" s="250">
        <v>65.243364922290766</v>
      </c>
      <c r="O17" s="256">
        <v>65.027713015987374</v>
      </c>
      <c r="P17" s="256">
        <v>64.315632820585265</v>
      </c>
      <c r="Q17" s="256">
        <v>65.649412573475544</v>
      </c>
      <c r="R17" s="256">
        <v>66.364857787223002</v>
      </c>
      <c r="S17" s="256">
        <v>66.974821005593114</v>
      </c>
      <c r="T17" s="256">
        <v>68.184914731721122</v>
      </c>
      <c r="U17" s="256">
        <v>68.516467288025893</v>
      </c>
      <c r="V17" s="256">
        <v>68.883246071236613</v>
      </c>
      <c r="W17" s="256">
        <v>68.780253734057979</v>
      </c>
      <c r="X17" s="267">
        <v>69.597740786664147</v>
      </c>
      <c r="Y17" s="254">
        <f>X17-W17</f>
        <v>0.81748705260616816</v>
      </c>
      <c r="Z17" s="253">
        <f>X17-S17</f>
        <v>2.6229197810710332</v>
      </c>
      <c r="AA17" s="253">
        <f t="shared" ref="AA17:AA19" si="4">+X17-N17</f>
        <v>4.354375864373381</v>
      </c>
    </row>
    <row r="18" spans="1:27">
      <c r="M18" s="245" t="s">
        <v>90</v>
      </c>
      <c r="N18" s="250">
        <v>59.49194291575968</v>
      </c>
      <c r="O18" s="256">
        <v>59.480732311191865</v>
      </c>
      <c r="P18" s="256">
        <v>61.39240013616687</v>
      </c>
      <c r="Q18" s="256">
        <v>61.145609411812949</v>
      </c>
      <c r="R18" s="256">
        <v>61.701883042636517</v>
      </c>
      <c r="S18" s="256">
        <v>62.434987802271955</v>
      </c>
      <c r="T18" s="256">
        <v>63.426155381921355</v>
      </c>
      <c r="U18" s="256">
        <v>63.623585879735408</v>
      </c>
      <c r="V18" s="256">
        <v>64.690356524651833</v>
      </c>
      <c r="W18" s="256">
        <v>64.887306293581403</v>
      </c>
      <c r="X18" s="267">
        <v>64.550840668040763</v>
      </c>
      <c r="Y18" s="254">
        <f>X18-W18</f>
        <v>-0.33646562554064019</v>
      </c>
      <c r="Z18" s="253">
        <f>X18-S18</f>
        <v>2.115852865768808</v>
      </c>
      <c r="AA18" s="253">
        <f t="shared" si="4"/>
        <v>5.0588977522810836</v>
      </c>
    </row>
    <row r="19" spans="1:27">
      <c r="M19" s="245" t="s">
        <v>91</v>
      </c>
      <c r="N19" s="250">
        <v>46.518822516916579</v>
      </c>
      <c r="O19" s="256">
        <v>44.662369788104861</v>
      </c>
      <c r="P19" s="256">
        <v>43.997576853090372</v>
      </c>
      <c r="Q19" s="256">
        <v>46.355959057352919</v>
      </c>
      <c r="R19" s="256">
        <v>48.121446342172185</v>
      </c>
      <c r="S19" s="256">
        <v>48.793662489030979</v>
      </c>
      <c r="T19" s="256">
        <v>47.87699732094741</v>
      </c>
      <c r="U19" s="256">
        <v>46.97882828003997</v>
      </c>
      <c r="V19" s="256">
        <v>49.401542393491489</v>
      </c>
      <c r="W19" s="256">
        <v>53.468911751031065</v>
      </c>
      <c r="X19" s="267">
        <v>50.590031263753296</v>
      </c>
      <c r="Y19" s="254">
        <f>X19-W19</f>
        <v>-2.8788804872777689</v>
      </c>
      <c r="Z19" s="253">
        <f>X19-S19</f>
        <v>1.7963687747223176</v>
      </c>
      <c r="AA19" s="253">
        <f t="shared" si="4"/>
        <v>4.0712087468367173</v>
      </c>
    </row>
    <row r="20" spans="1:27">
      <c r="M20" s="247" t="s">
        <v>180</v>
      </c>
      <c r="N20" s="251">
        <f t="shared" ref="N20:X20" si="5">+N19-N17</f>
        <v>-18.724542405374187</v>
      </c>
      <c r="O20" s="257">
        <f t="shared" si="5"/>
        <v>-20.365343227882512</v>
      </c>
      <c r="P20" s="257">
        <f t="shared" si="5"/>
        <v>-20.318055967494892</v>
      </c>
      <c r="Q20" s="257">
        <f t="shared" si="5"/>
        <v>-19.293453516122625</v>
      </c>
      <c r="R20" s="257">
        <f t="shared" si="5"/>
        <v>-18.243411445050818</v>
      </c>
      <c r="S20" s="257">
        <f t="shared" si="5"/>
        <v>-18.181158516562135</v>
      </c>
      <c r="T20" s="257">
        <f t="shared" si="5"/>
        <v>-20.307917410773712</v>
      </c>
      <c r="U20" s="257">
        <f t="shared" si="5"/>
        <v>-21.537639007985923</v>
      </c>
      <c r="V20" s="257">
        <f t="shared" si="5"/>
        <v>-19.481703677745124</v>
      </c>
      <c r="W20" s="257">
        <f t="shared" si="5"/>
        <v>-15.311341983026914</v>
      </c>
      <c r="X20" s="268">
        <f t="shared" si="5"/>
        <v>-19.007709522910851</v>
      </c>
      <c r="Y20" s="255"/>
      <c r="Z20" s="212"/>
      <c r="AA20" s="212"/>
    </row>
    <row r="21" spans="1:27">
      <c r="M21" s="247"/>
      <c r="N21" s="251"/>
      <c r="O21" s="257"/>
      <c r="P21" s="257"/>
      <c r="Q21" s="257"/>
      <c r="R21" s="257"/>
      <c r="S21" s="257"/>
      <c r="T21" s="257"/>
      <c r="U21" s="257"/>
      <c r="V21" s="257"/>
      <c r="W21" s="257"/>
      <c r="X21" s="268"/>
      <c r="Y21" s="255"/>
      <c r="Z21" s="212"/>
      <c r="AA21" s="212"/>
    </row>
    <row r="22" spans="1:27">
      <c r="M22" s="246" t="s">
        <v>66</v>
      </c>
      <c r="N22" s="250"/>
      <c r="O22" s="256"/>
      <c r="P22" s="256"/>
      <c r="Q22" s="256"/>
      <c r="R22" s="256"/>
      <c r="S22" s="256"/>
      <c r="T22" s="256"/>
      <c r="U22" s="256"/>
      <c r="V22" s="256"/>
      <c r="W22" s="256"/>
      <c r="X22" s="267"/>
      <c r="Y22" s="255"/>
      <c r="Z22" s="212"/>
      <c r="AA22" s="212"/>
    </row>
    <row r="23" spans="1:27">
      <c r="M23" s="245" t="s">
        <v>89</v>
      </c>
      <c r="N23" s="250">
        <v>70.871645639751364</v>
      </c>
      <c r="O23" s="256">
        <v>71.075497580030671</v>
      </c>
      <c r="P23" s="256">
        <v>70.796460982581905</v>
      </c>
      <c r="Q23" s="256">
        <v>71.604286898863407</v>
      </c>
      <c r="R23" s="256">
        <v>72.45668930926027</v>
      </c>
      <c r="S23" s="256">
        <v>73.543153705355124</v>
      </c>
      <c r="T23" s="256">
        <v>74.478720471915523</v>
      </c>
      <c r="U23" s="256">
        <v>74.271097064952073</v>
      </c>
      <c r="V23" s="256">
        <v>74.832827565544079</v>
      </c>
      <c r="W23" s="256">
        <v>75.775014136175542</v>
      </c>
      <c r="X23" s="267">
        <v>76.481872293222807</v>
      </c>
      <c r="Y23" s="254">
        <f>X23-W23</f>
        <v>0.70685815704726451</v>
      </c>
      <c r="Z23" s="253">
        <f>X23-S23</f>
        <v>2.9387185878676831</v>
      </c>
      <c r="AA23" s="253">
        <f t="shared" ref="AA23:AA25" si="6">+X23-N23</f>
        <v>5.6102266534714431</v>
      </c>
    </row>
    <row r="24" spans="1:27">
      <c r="M24" s="245" t="s">
        <v>90</v>
      </c>
      <c r="N24" s="250">
        <v>64.461099587079048</v>
      </c>
      <c r="O24" s="256">
        <v>64.935844633275082</v>
      </c>
      <c r="P24" s="256">
        <v>66.52478917691424</v>
      </c>
      <c r="Q24" s="256">
        <v>66.048786029929019</v>
      </c>
      <c r="R24" s="256">
        <v>67.084359077339087</v>
      </c>
      <c r="S24" s="256">
        <v>68.420290919273299</v>
      </c>
      <c r="T24" s="256">
        <v>69.193933971816634</v>
      </c>
      <c r="U24" s="256">
        <v>68.902111172360549</v>
      </c>
      <c r="V24" s="256">
        <v>70.334676283558139</v>
      </c>
      <c r="W24" s="256">
        <v>72.016485657152856</v>
      </c>
      <c r="X24" s="267">
        <v>70.887800789837797</v>
      </c>
      <c r="Y24" s="254">
        <f>X24-W24</f>
        <v>-1.1286848673150587</v>
      </c>
      <c r="Z24" s="253">
        <f>X24-S24</f>
        <v>2.4675098705644984</v>
      </c>
      <c r="AA24" s="253">
        <f t="shared" si="6"/>
        <v>6.4267012027587498</v>
      </c>
    </row>
    <row r="25" spans="1:27">
      <c r="M25" s="245" t="s">
        <v>91</v>
      </c>
      <c r="N25" s="250">
        <v>49.299446223942937</v>
      </c>
      <c r="O25" s="256">
        <v>49.058795373584914</v>
      </c>
      <c r="P25" s="256">
        <v>49.646091188793548</v>
      </c>
      <c r="Q25" s="256">
        <v>50.261361309742036</v>
      </c>
      <c r="R25" s="256">
        <v>51.551077352838789</v>
      </c>
      <c r="S25" s="256">
        <v>53.592362993834577</v>
      </c>
      <c r="T25" s="256">
        <v>54.388724546866918</v>
      </c>
      <c r="U25" s="256">
        <v>52.625335269178628</v>
      </c>
      <c r="V25" s="256">
        <v>53.793093998568466</v>
      </c>
      <c r="W25" s="256">
        <v>56.740899519518862</v>
      </c>
      <c r="X25" s="267">
        <v>57.347630551520034</v>
      </c>
      <c r="Y25" s="254">
        <f>X25-W25</f>
        <v>0.6067310320011714</v>
      </c>
      <c r="Z25" s="253">
        <f>X25-S25</f>
        <v>3.7552675576854568</v>
      </c>
      <c r="AA25" s="253">
        <f t="shared" si="6"/>
        <v>8.048184327577097</v>
      </c>
    </row>
    <row r="26" spans="1:27">
      <c r="M26" s="247" t="s">
        <v>180</v>
      </c>
      <c r="N26" s="251">
        <f t="shared" ref="N26:X26" si="7">+N25-N23</f>
        <v>-21.572199415808427</v>
      </c>
      <c r="O26" s="257">
        <f t="shared" si="7"/>
        <v>-22.016702206445757</v>
      </c>
      <c r="P26" s="257">
        <f t="shared" si="7"/>
        <v>-21.150369793788357</v>
      </c>
      <c r="Q26" s="257">
        <f t="shared" si="7"/>
        <v>-21.342925589121371</v>
      </c>
      <c r="R26" s="257">
        <f t="shared" si="7"/>
        <v>-20.905611956421481</v>
      </c>
      <c r="S26" s="257">
        <f t="shared" si="7"/>
        <v>-19.950790711520547</v>
      </c>
      <c r="T26" s="257">
        <f t="shared" si="7"/>
        <v>-20.089995925048605</v>
      </c>
      <c r="U26" s="257">
        <f t="shared" si="7"/>
        <v>-21.645761795773446</v>
      </c>
      <c r="V26" s="257">
        <f t="shared" si="7"/>
        <v>-21.039733566975613</v>
      </c>
      <c r="W26" s="257">
        <f t="shared" si="7"/>
        <v>-19.03411461665668</v>
      </c>
      <c r="X26" s="268">
        <f t="shared" si="7"/>
        <v>-19.134241741702773</v>
      </c>
      <c r="Y26" s="209"/>
    </row>
    <row r="27" spans="1:27">
      <c r="M27" s="248"/>
      <c r="N27" s="252"/>
      <c r="O27" s="244"/>
      <c r="P27" s="244"/>
      <c r="Q27" s="244"/>
      <c r="R27" s="244"/>
      <c r="S27" s="244"/>
      <c r="T27" s="244"/>
      <c r="U27" s="244"/>
      <c r="V27" s="244"/>
      <c r="W27" s="244"/>
      <c r="X27" s="269"/>
      <c r="Y27" s="210"/>
      <c r="Z27" s="211"/>
      <c r="AA27" s="211"/>
    </row>
    <row r="28" spans="1:27">
      <c r="M28" s="240" t="s">
        <v>69</v>
      </c>
      <c r="N28" s="68"/>
      <c r="O28" s="77"/>
      <c r="P28" s="68"/>
      <c r="Q28" s="68"/>
      <c r="R28" s="68"/>
      <c r="S28" s="68"/>
      <c r="T28" s="68"/>
      <c r="U28" s="68"/>
      <c r="V28" s="68"/>
      <c r="W28" s="68"/>
      <c r="X28" s="68"/>
    </row>
    <row r="29" spans="1:27" ht="12" customHeight="1">
      <c r="N29" s="2"/>
      <c r="O29" s="2"/>
      <c r="P29" s="2"/>
      <c r="Q29" s="2"/>
      <c r="R29" s="2"/>
      <c r="S29" s="2"/>
      <c r="T29" s="2"/>
      <c r="U29" s="2"/>
      <c r="V29" s="2"/>
      <c r="W29" s="2"/>
      <c r="X29" s="2"/>
    </row>
    <row r="30" spans="1:27">
      <c r="A30" s="321" t="s">
        <v>178</v>
      </c>
      <c r="M30" s="272" t="s">
        <v>181</v>
      </c>
    </row>
    <row r="31" spans="1:27" ht="27.75" customHeight="1">
      <c r="M31" s="81"/>
      <c r="N31" s="373">
        <v>2013</v>
      </c>
      <c r="O31" s="373">
        <v>2014</v>
      </c>
      <c r="P31" s="373">
        <v>2015</v>
      </c>
      <c r="Q31" s="373">
        <v>2016</v>
      </c>
      <c r="R31" s="373">
        <v>2017</v>
      </c>
      <c r="S31" s="373">
        <v>2018</v>
      </c>
      <c r="T31" s="373">
        <v>2019</v>
      </c>
      <c r="U31" s="373">
        <v>2020</v>
      </c>
      <c r="V31" s="373">
        <v>2021</v>
      </c>
      <c r="W31" s="373">
        <v>2022</v>
      </c>
      <c r="X31" s="373">
        <v>2023</v>
      </c>
      <c r="Y31" s="382" t="s">
        <v>114</v>
      </c>
      <c r="Z31" s="382" t="s">
        <v>115</v>
      </c>
      <c r="AA31" s="382" t="s">
        <v>182</v>
      </c>
    </row>
    <row r="32" spans="1:27" ht="4.5" customHeight="1">
      <c r="M32" s="245"/>
      <c r="N32" s="249"/>
      <c r="O32" s="68"/>
      <c r="P32" s="68"/>
      <c r="Q32" s="68"/>
      <c r="R32" s="68"/>
      <c r="S32" s="68"/>
      <c r="T32" s="68"/>
      <c r="U32" s="68"/>
      <c r="V32" s="68"/>
      <c r="W32" s="68"/>
      <c r="X32" s="266"/>
      <c r="Y32" s="209"/>
    </row>
    <row r="33" spans="13:27">
      <c r="M33" s="383" t="s">
        <v>63</v>
      </c>
      <c r="N33" s="384"/>
      <c r="O33" s="385"/>
      <c r="P33" s="385"/>
      <c r="Q33" s="385"/>
      <c r="R33" s="385"/>
      <c r="S33" s="385"/>
      <c r="T33" s="385"/>
      <c r="U33" s="385"/>
      <c r="V33" s="385"/>
      <c r="W33" s="385"/>
      <c r="X33" s="386"/>
      <c r="Y33" s="387"/>
      <c r="Z33" s="388"/>
      <c r="AA33" s="388"/>
    </row>
    <row r="34" spans="13:27">
      <c r="M34" s="389" t="s">
        <v>89</v>
      </c>
      <c r="N34" s="397">
        <v>9.8813479708719143</v>
      </c>
      <c r="O34" s="398">
        <v>8.8675371526968565</v>
      </c>
      <c r="P34" s="398">
        <v>8.6568086430211348</v>
      </c>
      <c r="Q34" s="398">
        <v>8.2366307063384721</v>
      </c>
      <c r="R34" s="398">
        <v>8.5488962397740558</v>
      </c>
      <c r="S34" s="398">
        <v>6.7755867721306968</v>
      </c>
      <c r="T34" s="398">
        <v>6.8724829229514564</v>
      </c>
      <c r="U34" s="398">
        <v>6.9384382396177378</v>
      </c>
      <c r="V34" s="398">
        <v>6.3903012985345207</v>
      </c>
      <c r="W34" s="398">
        <v>6.5379891244116788</v>
      </c>
      <c r="X34" s="399">
        <v>6.1258090635767193</v>
      </c>
      <c r="Y34" s="390">
        <f>X34-W34</f>
        <v>-0.41218006083495951</v>
      </c>
      <c r="Z34" s="391">
        <f>X34-S34</f>
        <v>-0.64977770855397754</v>
      </c>
      <c r="AA34" s="391">
        <f>+X34-N34</f>
        <v>-3.755538907295195</v>
      </c>
    </row>
    <row r="35" spans="13:27">
      <c r="M35" s="389" t="s">
        <v>90</v>
      </c>
      <c r="N35" s="397">
        <v>14.29277853075736</v>
      </c>
      <c r="O35" s="398">
        <v>13.823474342192371</v>
      </c>
      <c r="P35" s="398">
        <v>11.849503432931204</v>
      </c>
      <c r="Q35" s="398">
        <v>12.212875444624395</v>
      </c>
      <c r="R35" s="398">
        <v>10.924562968412381</v>
      </c>
      <c r="S35" s="398">
        <v>9.4068237931804575</v>
      </c>
      <c r="T35" s="398">
        <v>7.9022785457340454</v>
      </c>
      <c r="U35" s="398">
        <v>8.4091489531101953</v>
      </c>
      <c r="V35" s="398">
        <v>7.8877403205464605</v>
      </c>
      <c r="W35" s="398">
        <v>7.0640149588383245</v>
      </c>
      <c r="X35" s="399">
        <v>8.3121713431612019</v>
      </c>
      <c r="Y35" s="390">
        <f>X35-W35</f>
        <v>1.2481563843228773</v>
      </c>
      <c r="Z35" s="391">
        <f>X35-S35</f>
        <v>-1.0946524500192556</v>
      </c>
      <c r="AA35" s="391">
        <f t="shared" ref="AA35:AA36" si="8">+X35-N35</f>
        <v>-5.9806071875961582</v>
      </c>
    </row>
    <row r="36" spans="13:27">
      <c r="M36" s="389" t="s">
        <v>91</v>
      </c>
      <c r="N36" s="397">
        <v>30.7088098385059</v>
      </c>
      <c r="O36" s="398">
        <v>30.239884954264824</v>
      </c>
      <c r="P36" s="398">
        <v>27.717015889450263</v>
      </c>
      <c r="Q36" s="398">
        <v>26.85024441635105</v>
      </c>
      <c r="R36" s="398">
        <v>23.154958635020055</v>
      </c>
      <c r="S36" s="398">
        <v>21.975625656098998</v>
      </c>
      <c r="T36" s="398">
        <v>20.998748479575234</v>
      </c>
      <c r="U36" s="398">
        <v>19.897374047477527</v>
      </c>
      <c r="V36" s="398">
        <v>21.248149737874972</v>
      </c>
      <c r="W36" s="398">
        <v>19.339804028788045</v>
      </c>
      <c r="X36" s="399">
        <v>15.873446489825305</v>
      </c>
      <c r="Y36" s="390">
        <f>X36-W36</f>
        <v>-3.4663575389627397</v>
      </c>
      <c r="Z36" s="391">
        <f>X36-S36</f>
        <v>-6.1021791662736931</v>
      </c>
      <c r="AA36" s="391">
        <f t="shared" si="8"/>
        <v>-14.835363348680595</v>
      </c>
    </row>
    <row r="37" spans="13:27">
      <c r="M37" s="392" t="s">
        <v>180</v>
      </c>
      <c r="N37" s="400">
        <f>+N36-N34</f>
        <v>20.827461867633986</v>
      </c>
      <c r="O37" s="401">
        <f t="shared" ref="O37:X37" si="9">+O36-O34</f>
        <v>21.372347801567969</v>
      </c>
      <c r="P37" s="401">
        <f t="shared" si="9"/>
        <v>19.06020724642913</v>
      </c>
      <c r="Q37" s="401">
        <f t="shared" si="9"/>
        <v>18.613613710012579</v>
      </c>
      <c r="R37" s="401">
        <f t="shared" si="9"/>
        <v>14.606062395245999</v>
      </c>
      <c r="S37" s="401">
        <f t="shared" si="9"/>
        <v>15.2000388839683</v>
      </c>
      <c r="T37" s="401">
        <f t="shared" si="9"/>
        <v>14.126265556623778</v>
      </c>
      <c r="U37" s="401">
        <f t="shared" si="9"/>
        <v>12.958935807859788</v>
      </c>
      <c r="V37" s="401">
        <f t="shared" si="9"/>
        <v>14.857848439340451</v>
      </c>
      <c r="W37" s="401">
        <f t="shared" si="9"/>
        <v>12.801814904376366</v>
      </c>
      <c r="X37" s="402">
        <f t="shared" si="9"/>
        <v>9.7476374262485859</v>
      </c>
      <c r="Y37" s="390"/>
      <c r="Z37" s="391"/>
      <c r="AA37" s="391"/>
    </row>
    <row r="38" spans="13:27" ht="9.75" customHeight="1">
      <c r="M38" s="247"/>
      <c r="N38" s="403"/>
      <c r="O38" s="404"/>
      <c r="P38" s="404"/>
      <c r="Q38" s="404"/>
      <c r="R38" s="404"/>
      <c r="S38" s="404"/>
      <c r="T38" s="404"/>
      <c r="U38" s="404"/>
      <c r="V38" s="404"/>
      <c r="W38" s="404"/>
      <c r="X38" s="405"/>
      <c r="Y38" s="406"/>
      <c r="Z38" s="407"/>
      <c r="AA38" s="407"/>
    </row>
    <row r="39" spans="13:27">
      <c r="M39" s="246" t="s">
        <v>64</v>
      </c>
      <c r="N39" s="408"/>
      <c r="O39" s="409"/>
      <c r="P39" s="409"/>
      <c r="Q39" s="409"/>
      <c r="R39" s="409"/>
      <c r="S39" s="409"/>
      <c r="T39" s="409"/>
      <c r="U39" s="409"/>
      <c r="V39" s="409"/>
      <c r="W39" s="409"/>
      <c r="X39" s="410"/>
      <c r="Y39" s="406"/>
      <c r="Z39" s="407"/>
      <c r="AA39" s="407"/>
    </row>
    <row r="40" spans="13:27">
      <c r="M40" s="245" t="s">
        <v>89</v>
      </c>
      <c r="N40" s="408">
        <v>3.776991453507228</v>
      </c>
      <c r="O40" s="409">
        <v>3.7105431646378833</v>
      </c>
      <c r="P40" s="409">
        <v>3.8092623123626863</v>
      </c>
      <c r="Q40" s="409">
        <v>3.4915799935095233</v>
      </c>
      <c r="R40" s="409">
        <v>3.1189581198180969</v>
      </c>
      <c r="S40" s="409">
        <v>2.4365753229497304</v>
      </c>
      <c r="T40" s="409">
        <v>2.3377291798650321</v>
      </c>
      <c r="U40" s="409">
        <v>2.5180142756305215</v>
      </c>
      <c r="V40" s="409">
        <v>2.7644002436820534</v>
      </c>
      <c r="W40" s="409">
        <v>2.4222727824643138</v>
      </c>
      <c r="X40" s="410">
        <v>2.4177559944118743</v>
      </c>
      <c r="Y40" s="254">
        <f>X40-W40</f>
        <v>-4.516788052439491E-3</v>
      </c>
      <c r="Z40" s="253">
        <f>X40-S40</f>
        <v>-1.8819328537856173E-2</v>
      </c>
      <c r="AA40" s="253">
        <f t="shared" ref="AA40:AA42" si="10">+X40-N40</f>
        <v>-1.3592354590953537</v>
      </c>
    </row>
    <row r="41" spans="13:27">
      <c r="M41" s="245" t="s">
        <v>90</v>
      </c>
      <c r="N41" s="408">
        <v>7.7572253809369638</v>
      </c>
      <c r="O41" s="409">
        <v>8.2010572194025517</v>
      </c>
      <c r="P41" s="409">
        <v>7.6317591519758006</v>
      </c>
      <c r="Q41" s="409">
        <v>6.9072583456211731</v>
      </c>
      <c r="R41" s="409">
        <v>6.5682995206498864</v>
      </c>
      <c r="S41" s="409">
        <v>5.1166512349945714</v>
      </c>
      <c r="T41" s="409">
        <v>4.5292558062914363</v>
      </c>
      <c r="U41" s="409">
        <v>6.0860688901218429</v>
      </c>
      <c r="V41" s="409">
        <v>5.7024765841704115</v>
      </c>
      <c r="W41" s="409">
        <v>3.1422122388788316</v>
      </c>
      <c r="X41" s="410">
        <v>4.7509527291555598</v>
      </c>
      <c r="Y41" s="254">
        <f>X41-W41</f>
        <v>1.6087404902767282</v>
      </c>
      <c r="Z41" s="253">
        <f>X41-S41</f>
        <v>-0.36569850583901164</v>
      </c>
      <c r="AA41" s="253">
        <f t="shared" si="10"/>
        <v>-3.006272651781404</v>
      </c>
    </row>
    <row r="42" spans="13:27">
      <c r="M42" s="245" t="s">
        <v>91</v>
      </c>
      <c r="N42" s="408">
        <v>15.851029156992288</v>
      </c>
      <c r="O42" s="409">
        <v>15.791686906917931</v>
      </c>
      <c r="P42" s="409">
        <v>15.716455513395125</v>
      </c>
      <c r="Q42" s="409">
        <v>14.962167293281531</v>
      </c>
      <c r="R42" s="409">
        <v>13.480380363486649</v>
      </c>
      <c r="S42" s="409">
        <v>10.210284362308704</v>
      </c>
      <c r="T42" s="409">
        <v>9.0067431393428183</v>
      </c>
      <c r="U42" s="409">
        <v>9.4100071084813379</v>
      </c>
      <c r="V42" s="409">
        <v>10.774067318259741</v>
      </c>
      <c r="W42" s="409">
        <v>8.7225316584749031</v>
      </c>
      <c r="X42" s="410">
        <v>7.9629325497416223</v>
      </c>
      <c r="Y42" s="254">
        <f>X42-W42</f>
        <v>-0.75959910873328074</v>
      </c>
      <c r="Z42" s="253">
        <f>X42-S42</f>
        <v>-2.2473518125670813</v>
      </c>
      <c r="AA42" s="253">
        <f t="shared" si="10"/>
        <v>-7.8880966072506657</v>
      </c>
    </row>
    <row r="43" spans="13:27">
      <c r="M43" s="247" t="s">
        <v>180</v>
      </c>
      <c r="N43" s="403">
        <f t="shared" ref="N43:X43" si="11">+N42-N40</f>
        <v>12.074037703485061</v>
      </c>
      <c r="O43" s="404">
        <f t="shared" si="11"/>
        <v>12.081143742280048</v>
      </c>
      <c r="P43" s="404">
        <f t="shared" si="11"/>
        <v>11.907193201032438</v>
      </c>
      <c r="Q43" s="404">
        <f t="shared" si="11"/>
        <v>11.470587299772008</v>
      </c>
      <c r="R43" s="404">
        <f t="shared" si="11"/>
        <v>10.361422243668553</v>
      </c>
      <c r="S43" s="404">
        <f t="shared" si="11"/>
        <v>7.7737090393589732</v>
      </c>
      <c r="T43" s="404">
        <f t="shared" si="11"/>
        <v>6.6690139594777857</v>
      </c>
      <c r="U43" s="404">
        <f t="shared" si="11"/>
        <v>6.891992832850816</v>
      </c>
      <c r="V43" s="404">
        <f t="shared" si="11"/>
        <v>8.0096670745776883</v>
      </c>
      <c r="W43" s="404">
        <f t="shared" si="11"/>
        <v>6.3002588760105898</v>
      </c>
      <c r="X43" s="405">
        <f t="shared" si="11"/>
        <v>5.5451765553297481</v>
      </c>
      <c r="Y43" s="406"/>
      <c r="Z43" s="407"/>
      <c r="AA43" s="407"/>
    </row>
    <row r="44" spans="13:27" ht="6.75" customHeight="1">
      <c r="M44" s="247"/>
      <c r="N44" s="403"/>
      <c r="O44" s="404"/>
      <c r="P44" s="404"/>
      <c r="Q44" s="404"/>
      <c r="R44" s="404"/>
      <c r="S44" s="404"/>
      <c r="T44" s="404"/>
      <c r="U44" s="404"/>
      <c r="V44" s="404"/>
      <c r="W44" s="404"/>
      <c r="X44" s="405"/>
      <c r="Y44" s="406"/>
      <c r="Z44" s="407"/>
      <c r="AA44" s="407"/>
    </row>
    <row r="45" spans="13:27">
      <c r="M45" s="246" t="s">
        <v>65</v>
      </c>
      <c r="N45" s="408"/>
      <c r="O45" s="409"/>
      <c r="P45" s="409"/>
      <c r="Q45" s="409"/>
      <c r="R45" s="409"/>
      <c r="S45" s="409"/>
      <c r="T45" s="409"/>
      <c r="U45" s="409"/>
      <c r="V45" s="409"/>
      <c r="W45" s="409"/>
      <c r="X45" s="410"/>
      <c r="Y45" s="406"/>
      <c r="Z45" s="407"/>
      <c r="AA45" s="407"/>
    </row>
    <row r="46" spans="13:27">
      <c r="M46" s="245" t="s">
        <v>89</v>
      </c>
      <c r="N46" s="408">
        <v>9.2220427326801815</v>
      </c>
      <c r="O46" s="409">
        <v>9.2240804968960113</v>
      </c>
      <c r="P46" s="409">
        <v>9.420440366259534</v>
      </c>
      <c r="Q46" s="409">
        <v>8.5405642228456458</v>
      </c>
      <c r="R46" s="409">
        <v>7.5461401850186984</v>
      </c>
      <c r="S46" s="409">
        <v>6.4898969324115683</v>
      </c>
      <c r="T46" s="409">
        <v>5.9691555287754783</v>
      </c>
      <c r="U46" s="409">
        <v>5.9929419507753359</v>
      </c>
      <c r="V46" s="409">
        <v>6.8198584570245426</v>
      </c>
      <c r="W46" s="409">
        <v>6.8743755772049262</v>
      </c>
      <c r="X46" s="410">
        <v>6.3579291844977206</v>
      </c>
      <c r="Y46" s="254">
        <f>X46-W46</f>
        <v>-0.5164463927072056</v>
      </c>
      <c r="Z46" s="253">
        <f>X46-S46</f>
        <v>-0.13196774791384769</v>
      </c>
      <c r="AA46" s="253">
        <f t="shared" ref="AA46:AA48" si="12">+X46-N46</f>
        <v>-2.8641135481824609</v>
      </c>
    </row>
    <row r="47" spans="13:27">
      <c r="M47" s="245" t="s">
        <v>90</v>
      </c>
      <c r="N47" s="408">
        <v>13.746316685705368</v>
      </c>
      <c r="O47" s="409">
        <v>13.901043389414097</v>
      </c>
      <c r="P47" s="409">
        <v>12.783364958024249</v>
      </c>
      <c r="Q47" s="409">
        <v>11.797674157466892</v>
      </c>
      <c r="R47" s="409">
        <v>11.756909837447793</v>
      </c>
      <c r="S47" s="409">
        <v>10.53641504267862</v>
      </c>
      <c r="T47" s="409">
        <v>7.7838328507975296</v>
      </c>
      <c r="U47" s="409">
        <v>8.0122434664546258</v>
      </c>
      <c r="V47" s="409">
        <v>10.108093773125871</v>
      </c>
      <c r="W47" s="409">
        <v>8.4548607391747002</v>
      </c>
      <c r="X47" s="410">
        <v>8.6264246313576418</v>
      </c>
      <c r="Y47" s="254">
        <f>X47-W47</f>
        <v>0.17156389218294166</v>
      </c>
      <c r="Z47" s="253">
        <f>X47-S47</f>
        <v>-1.9099904113209778</v>
      </c>
      <c r="AA47" s="253">
        <f t="shared" si="12"/>
        <v>-5.1198920543477264</v>
      </c>
    </row>
    <row r="48" spans="13:27">
      <c r="M48" s="245" t="s">
        <v>91</v>
      </c>
      <c r="N48" s="408">
        <v>24.468378039521824</v>
      </c>
      <c r="O48" s="409">
        <v>28.868846695421123</v>
      </c>
      <c r="P48" s="409">
        <v>29.110779822130574</v>
      </c>
      <c r="Q48" s="409">
        <v>23.244475042380859</v>
      </c>
      <c r="R48" s="409">
        <v>20.623606900813726</v>
      </c>
      <c r="S48" s="409">
        <v>17.457503883002602</v>
      </c>
      <c r="T48" s="409">
        <v>14.621063373248797</v>
      </c>
      <c r="U48" s="409">
        <v>15.364116961765269</v>
      </c>
      <c r="V48" s="409">
        <v>18.284388089502894</v>
      </c>
      <c r="W48" s="409">
        <v>15.631293290496723</v>
      </c>
      <c r="X48" s="410">
        <v>16.6477015576871</v>
      </c>
      <c r="Y48" s="254">
        <f>X48-W48</f>
        <v>1.0164082671903767</v>
      </c>
      <c r="Z48" s="253">
        <f>X48-S48</f>
        <v>-0.809802325315502</v>
      </c>
      <c r="AA48" s="253">
        <f t="shared" si="12"/>
        <v>-7.8206764818347239</v>
      </c>
    </row>
    <row r="49" spans="13:27">
      <c r="M49" s="247" t="s">
        <v>180</v>
      </c>
      <c r="N49" s="403">
        <f t="shared" ref="N49:X49" si="13">+N48-N46</f>
        <v>15.246335306841642</v>
      </c>
      <c r="O49" s="404">
        <f t="shared" si="13"/>
        <v>19.644766198525112</v>
      </c>
      <c r="P49" s="404">
        <f t="shared" si="13"/>
        <v>19.69033945587104</v>
      </c>
      <c r="Q49" s="404">
        <f t="shared" si="13"/>
        <v>14.703910819535214</v>
      </c>
      <c r="R49" s="404">
        <f t="shared" si="13"/>
        <v>13.077466715795028</v>
      </c>
      <c r="S49" s="404">
        <f t="shared" si="13"/>
        <v>10.967606950591033</v>
      </c>
      <c r="T49" s="404">
        <f t="shared" si="13"/>
        <v>8.6519078444733175</v>
      </c>
      <c r="U49" s="404">
        <f t="shared" si="13"/>
        <v>9.3711750109899334</v>
      </c>
      <c r="V49" s="404">
        <f t="shared" si="13"/>
        <v>11.464529632478351</v>
      </c>
      <c r="W49" s="404">
        <f t="shared" si="13"/>
        <v>8.7569177132917968</v>
      </c>
      <c r="X49" s="405">
        <f t="shared" si="13"/>
        <v>10.289772373189379</v>
      </c>
      <c r="Y49" s="406"/>
      <c r="Z49" s="407"/>
      <c r="AA49" s="407"/>
    </row>
    <row r="50" spans="13:27" ht="10.5" customHeight="1">
      <c r="M50" s="247"/>
      <c r="N50" s="403"/>
      <c r="O50" s="404"/>
      <c r="P50" s="404"/>
      <c r="Q50" s="404"/>
      <c r="R50" s="404"/>
      <c r="S50" s="404"/>
      <c r="T50" s="404"/>
      <c r="U50" s="404"/>
      <c r="V50" s="404"/>
      <c r="W50" s="404"/>
      <c r="X50" s="405"/>
      <c r="Y50" s="406"/>
      <c r="Z50" s="407"/>
      <c r="AA50" s="407"/>
    </row>
    <row r="51" spans="13:27">
      <c r="M51" s="246" t="s">
        <v>66</v>
      </c>
      <c r="N51" s="408"/>
      <c r="O51" s="409"/>
      <c r="P51" s="409"/>
      <c r="Q51" s="409"/>
      <c r="R51" s="409"/>
      <c r="S51" s="409"/>
      <c r="T51" s="409"/>
      <c r="U51" s="409"/>
      <c r="V51" s="409"/>
      <c r="W51" s="409"/>
      <c r="X51" s="410"/>
      <c r="Y51" s="406"/>
      <c r="Z51" s="407"/>
      <c r="AA51" s="407"/>
    </row>
    <row r="52" spans="13:27">
      <c r="M52" s="245" t="s">
        <v>89</v>
      </c>
      <c r="N52" s="408">
        <v>5.6301123494127001</v>
      </c>
      <c r="O52" s="409">
        <v>5.5456921353102668</v>
      </c>
      <c r="P52" s="409">
        <v>5.616970259602879</v>
      </c>
      <c r="Q52" s="409">
        <v>5.1662608433648876</v>
      </c>
      <c r="R52" s="409">
        <v>4.6055520638035068</v>
      </c>
      <c r="S52" s="409">
        <v>3.7598944521673392</v>
      </c>
      <c r="T52" s="409">
        <v>3.5445987446537028</v>
      </c>
      <c r="U52" s="409">
        <v>3.673129600730423</v>
      </c>
      <c r="V52" s="409">
        <v>4.0550270866900888</v>
      </c>
      <c r="W52" s="409">
        <v>3.8260560241951862</v>
      </c>
      <c r="X52" s="410">
        <v>3.665119009387463</v>
      </c>
      <c r="Y52" s="254">
        <f>X52-W52</f>
        <v>-0.16093701480772316</v>
      </c>
      <c r="Z52" s="253">
        <f>X52-S52</f>
        <v>-9.4775442779876151E-2</v>
      </c>
      <c r="AA52" s="253">
        <f t="shared" ref="AA52:AA54" si="14">+X52-N52</f>
        <v>-1.9649933400252371</v>
      </c>
    </row>
    <row r="53" spans="13:27">
      <c r="M53" s="245" t="s">
        <v>90</v>
      </c>
      <c r="N53" s="408">
        <v>11.92998697144164</v>
      </c>
      <c r="O53" s="409">
        <v>11.983596438383879</v>
      </c>
      <c r="P53" s="409">
        <v>10.876831200476369</v>
      </c>
      <c r="Q53" s="409">
        <v>10.2235052989213</v>
      </c>
      <c r="R53" s="409">
        <v>9.784771271420853</v>
      </c>
      <c r="S53" s="409">
        <v>8.3567045238580757</v>
      </c>
      <c r="T53" s="409">
        <v>6.6409236230534017</v>
      </c>
      <c r="U53" s="409">
        <v>7.4018995056318122</v>
      </c>
      <c r="V53" s="409">
        <v>7.9758804158762615</v>
      </c>
      <c r="W53" s="409">
        <v>6.1197317864727321</v>
      </c>
      <c r="X53" s="410">
        <v>7.0855015235410299</v>
      </c>
      <c r="Y53" s="254">
        <f>X53-W53</f>
        <v>0.96576973706829783</v>
      </c>
      <c r="Z53" s="253">
        <f>X53-S53</f>
        <v>-1.2712030003170458</v>
      </c>
      <c r="AA53" s="253">
        <f t="shared" si="14"/>
        <v>-4.8444854479006096</v>
      </c>
    </row>
    <row r="54" spans="13:27">
      <c r="M54" s="245" t="s">
        <v>91</v>
      </c>
      <c r="N54" s="408">
        <v>22.953549867311075</v>
      </c>
      <c r="O54" s="409">
        <v>23.787579250580965</v>
      </c>
      <c r="P54" s="409">
        <v>22.892844013253178</v>
      </c>
      <c r="Q54" s="409">
        <v>20.871036837556144</v>
      </c>
      <c r="R54" s="409">
        <v>18.361523782232251</v>
      </c>
      <c r="S54" s="409">
        <v>15.507921884099501</v>
      </c>
      <c r="T54" s="409">
        <v>13.881699790864429</v>
      </c>
      <c r="U54" s="409">
        <v>14.139308050655394</v>
      </c>
      <c r="V54" s="409">
        <v>15.667214581853775</v>
      </c>
      <c r="W54" s="409">
        <v>13.55974781085623</v>
      </c>
      <c r="X54" s="410">
        <v>12.340554735237189</v>
      </c>
      <c r="Y54" s="254">
        <f>X54-W54</f>
        <v>-1.2191930756190406</v>
      </c>
      <c r="Z54" s="253">
        <f>X54-S54</f>
        <v>-3.1673671488623114</v>
      </c>
      <c r="AA54" s="253">
        <f t="shared" si="14"/>
        <v>-10.612995132073886</v>
      </c>
    </row>
    <row r="55" spans="13:27">
      <c r="M55" s="247" t="s">
        <v>180</v>
      </c>
      <c r="N55" s="403">
        <f t="shared" ref="N55:X55" si="15">+N54-N52</f>
        <v>17.323437517898377</v>
      </c>
      <c r="O55" s="404">
        <f t="shared" si="15"/>
        <v>18.2418871152707</v>
      </c>
      <c r="P55" s="404">
        <f t="shared" si="15"/>
        <v>17.275873753650298</v>
      </c>
      <c r="Q55" s="404">
        <f t="shared" si="15"/>
        <v>15.704775994191255</v>
      </c>
      <c r="R55" s="404">
        <f t="shared" si="15"/>
        <v>13.755971718428743</v>
      </c>
      <c r="S55" s="404">
        <f t="shared" si="15"/>
        <v>11.748027431932162</v>
      </c>
      <c r="T55" s="404">
        <f t="shared" si="15"/>
        <v>10.337101046210726</v>
      </c>
      <c r="U55" s="404">
        <f t="shared" si="15"/>
        <v>10.466178449924971</v>
      </c>
      <c r="V55" s="404">
        <f t="shared" si="15"/>
        <v>11.612187495163687</v>
      </c>
      <c r="W55" s="404">
        <f t="shared" si="15"/>
        <v>9.7336917866610442</v>
      </c>
      <c r="X55" s="405">
        <f t="shared" si="15"/>
        <v>8.6754357258497272</v>
      </c>
      <c r="Y55" s="411"/>
      <c r="Z55" s="412"/>
      <c r="AA55" s="412"/>
    </row>
    <row r="56" spans="13:27" ht="9" customHeight="1">
      <c r="M56" s="248"/>
      <c r="N56" s="252"/>
      <c r="O56" s="244"/>
      <c r="P56" s="244"/>
      <c r="Q56" s="244"/>
      <c r="R56" s="244"/>
      <c r="S56" s="244"/>
      <c r="T56" s="244"/>
      <c r="U56" s="244"/>
      <c r="V56" s="244"/>
      <c r="W56" s="244"/>
      <c r="X56" s="269"/>
      <c r="Y56" s="210"/>
      <c r="Z56" s="211"/>
      <c r="AA56" s="211"/>
    </row>
    <row r="57" spans="13:27">
      <c r="M57" s="240" t="s">
        <v>69</v>
      </c>
      <c r="N57" s="68"/>
      <c r="O57" s="77"/>
      <c r="P57" s="68"/>
      <c r="Q57" s="68"/>
      <c r="R57" s="68"/>
      <c r="S57" s="68"/>
      <c r="T57" s="68"/>
      <c r="U57" s="68"/>
      <c r="V57" s="68"/>
      <c r="W57" s="68"/>
      <c r="X57" s="68"/>
    </row>
  </sheetData>
  <pageMargins left="0.70866141732283472" right="0.70866141732283472" top="0.74803149606299213" bottom="0.74803149606299213" header="0.31496062992125984" footer="0.31496062992125984"/>
  <pageSetup paperSize="9" scale="63" fitToWidth="0" orientation="landscape" r:id="rId1"/>
  <headerFooter>
    <oddFooter>&amp;LView&amp;R&amp;P/&amp;N</oddFooter>
  </headerFooter>
  <colBreaks count="1" manualBreakCount="1">
    <brk id="11"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1A121-B544-41FD-BB43-489E98F23459}">
  <sheetPr>
    <pageSetUpPr fitToPage="1"/>
  </sheetPr>
  <dimension ref="A1:L67"/>
  <sheetViews>
    <sheetView showGridLines="0" workbookViewId="0">
      <selection sqref="A1:G1"/>
    </sheetView>
  </sheetViews>
  <sheetFormatPr baseColWidth="10" defaultColWidth="11.296875" defaultRowHeight="13.8"/>
  <cols>
    <col min="2" max="13" width="6.8984375" customWidth="1"/>
    <col min="14" max="22" width="5.296875" customWidth="1"/>
    <col min="25" max="25" width="4.796875" customWidth="1"/>
  </cols>
  <sheetData>
    <row r="1" spans="1:1" ht="15.6">
      <c r="A1" s="271" t="s">
        <v>183</v>
      </c>
    </row>
    <row r="46" spans="1:12">
      <c r="A46" s="272" t="s">
        <v>184</v>
      </c>
      <c r="B46" s="272"/>
      <c r="C46" s="272"/>
      <c r="D46" s="272"/>
      <c r="E46" s="272"/>
      <c r="F46" s="272"/>
      <c r="G46" s="1"/>
      <c r="H46" s="1"/>
      <c r="I46" s="1"/>
      <c r="J46" s="1"/>
      <c r="K46" s="1"/>
      <c r="L46" s="1"/>
    </row>
    <row r="47" spans="1:12">
      <c r="A47" s="1"/>
      <c r="B47" s="414">
        <v>2013</v>
      </c>
      <c r="C47" s="414">
        <v>2014</v>
      </c>
      <c r="D47" s="414">
        <v>2015</v>
      </c>
      <c r="E47" s="414">
        <v>2016</v>
      </c>
      <c r="F47" s="414">
        <v>2017</v>
      </c>
      <c r="G47" s="414">
        <v>2018</v>
      </c>
      <c r="H47" s="414">
        <v>2019</v>
      </c>
      <c r="I47" s="414">
        <v>2020</v>
      </c>
      <c r="J47" s="414">
        <v>2021</v>
      </c>
      <c r="K47" s="414">
        <v>2022</v>
      </c>
      <c r="L47" s="414">
        <v>2023</v>
      </c>
    </row>
    <row r="48" spans="1:12">
      <c r="A48" s="325" t="s">
        <v>185</v>
      </c>
      <c r="B48" s="1"/>
      <c r="C48" s="1"/>
      <c r="D48" s="1"/>
      <c r="E48" s="1"/>
      <c r="F48" s="1"/>
      <c r="G48" s="1"/>
      <c r="H48" s="1"/>
      <c r="I48" s="1"/>
      <c r="J48" s="1"/>
      <c r="K48" s="1"/>
      <c r="L48" s="1"/>
    </row>
    <row r="49" spans="1:12">
      <c r="A49" s="1" t="s">
        <v>186</v>
      </c>
      <c r="B49" s="413">
        <v>67.351017441860463</v>
      </c>
      <c r="C49" s="413">
        <v>69.247199010754301</v>
      </c>
      <c r="D49" s="413">
        <v>69.209251816767107</v>
      </c>
      <c r="E49" s="413">
        <v>70.705843905627347</v>
      </c>
      <c r="F49" s="413">
        <v>70.471456390283905</v>
      </c>
      <c r="G49" s="413">
        <v>72.707865111016687</v>
      </c>
      <c r="H49" s="413">
        <v>73.097366967211798</v>
      </c>
      <c r="I49" s="413">
        <v>71.393135869064835</v>
      </c>
      <c r="J49" s="413">
        <v>72.108477701379016</v>
      </c>
      <c r="K49" s="413">
        <v>74.20929668731128</v>
      </c>
      <c r="L49" s="413">
        <v>76.579769082587077</v>
      </c>
    </row>
    <row r="50" spans="1:12">
      <c r="A50" s="1" t="s">
        <v>187</v>
      </c>
      <c r="B50" s="413">
        <v>73.733272319456475</v>
      </c>
      <c r="C50" s="413">
        <v>74.049055001604941</v>
      </c>
      <c r="D50" s="413">
        <v>73.872095332287785</v>
      </c>
      <c r="E50" s="413">
        <v>74.457100468402999</v>
      </c>
      <c r="F50" s="413">
        <v>75.371579195227881</v>
      </c>
      <c r="G50" s="413">
        <v>76.5913047590616</v>
      </c>
      <c r="H50" s="413">
        <v>77.428273361042571</v>
      </c>
      <c r="I50" s="413">
        <v>77.044118291404942</v>
      </c>
      <c r="J50" s="413">
        <v>77.698386006484327</v>
      </c>
      <c r="K50" s="413">
        <v>79.033283004842758</v>
      </c>
      <c r="L50" s="413">
        <v>79.571989676228938</v>
      </c>
    </row>
    <row r="51" spans="1:12">
      <c r="A51" s="1" t="s">
        <v>188</v>
      </c>
      <c r="B51" s="413">
        <v>65.243358242765979</v>
      </c>
      <c r="C51" s="413">
        <v>65.027719256331167</v>
      </c>
      <c r="D51" s="413">
        <v>64.315644370600964</v>
      </c>
      <c r="E51" s="413">
        <v>65.649421913153162</v>
      </c>
      <c r="F51" s="413">
        <v>66.364827023948763</v>
      </c>
      <c r="G51" s="413">
        <v>66.974833076528</v>
      </c>
      <c r="H51" s="413">
        <v>68.184897836507858</v>
      </c>
      <c r="I51" s="413">
        <v>68.516436084003658</v>
      </c>
      <c r="J51" s="413">
        <v>68.883246786162672</v>
      </c>
      <c r="K51" s="413">
        <v>68.782345684517182</v>
      </c>
      <c r="L51" s="413">
        <v>69.597740786664573</v>
      </c>
    </row>
    <row r="52" spans="1:12">
      <c r="A52" s="1" t="s">
        <v>66</v>
      </c>
      <c r="B52" s="413">
        <v>70.87164869127983</v>
      </c>
      <c r="C52" s="413">
        <v>71.075490406627395</v>
      </c>
      <c r="D52" s="413">
        <v>70.796454946555272</v>
      </c>
      <c r="E52" s="413">
        <v>71.604287100275883</v>
      </c>
      <c r="F52" s="413">
        <v>72.456698407089462</v>
      </c>
      <c r="G52" s="413">
        <v>73.543145878889447</v>
      </c>
      <c r="H52" s="413">
        <v>74.478718273261038</v>
      </c>
      <c r="I52" s="413">
        <v>74.271086439665552</v>
      </c>
      <c r="J52" s="413">
        <v>74.83283491892314</v>
      </c>
      <c r="K52" s="413">
        <v>75.775513748293875</v>
      </c>
      <c r="L52" s="413">
        <v>76.481872293222466</v>
      </c>
    </row>
    <row r="53" spans="1:12">
      <c r="A53" s="325" t="s">
        <v>134</v>
      </c>
      <c r="B53" s="1"/>
      <c r="C53" s="1"/>
      <c r="D53" s="1"/>
      <c r="E53" s="1"/>
      <c r="F53" s="1"/>
      <c r="G53" s="1"/>
      <c r="H53" s="1"/>
      <c r="I53" s="1"/>
      <c r="J53" s="1"/>
      <c r="K53" s="1"/>
      <c r="L53" s="1"/>
    </row>
    <row r="54" spans="1:12">
      <c r="A54" s="1" t="s">
        <v>186</v>
      </c>
      <c r="B54" s="413">
        <v>67.22677564439168</v>
      </c>
      <c r="C54" s="413">
        <v>69.119519595051329</v>
      </c>
      <c r="D54" s="413">
        <v>70.011565668791519</v>
      </c>
      <c r="E54" s="413">
        <v>69.838169642857139</v>
      </c>
      <c r="F54" s="413">
        <v>70.776129083807646</v>
      </c>
      <c r="G54" s="413">
        <v>71.686528948885339</v>
      </c>
      <c r="H54" s="413">
        <v>71.926594188853457</v>
      </c>
      <c r="I54" s="413">
        <v>72.249638902262888</v>
      </c>
      <c r="J54" s="413">
        <v>74.692820927812917</v>
      </c>
      <c r="K54" s="413">
        <v>76.752991548575721</v>
      </c>
      <c r="L54" s="413">
        <v>74.489469758517117</v>
      </c>
    </row>
    <row r="55" spans="1:12">
      <c r="A55" s="1" t="s">
        <v>187</v>
      </c>
      <c r="B55" s="413">
        <v>70.798855491412596</v>
      </c>
      <c r="C55" s="413">
        <v>70.148295874076169</v>
      </c>
      <c r="D55" s="413">
        <v>72.238090788964371</v>
      </c>
      <c r="E55" s="413">
        <v>70.465792160867181</v>
      </c>
      <c r="F55" s="413">
        <v>72.111916934173507</v>
      </c>
      <c r="G55" s="413">
        <v>74.202265876727992</v>
      </c>
      <c r="H55" s="413">
        <v>75.192581105599217</v>
      </c>
      <c r="I55" s="413">
        <v>73.427608253097915</v>
      </c>
      <c r="J55" s="413">
        <v>74.363717770324428</v>
      </c>
      <c r="K55" s="413">
        <v>77.286185410372582</v>
      </c>
      <c r="L55" s="413">
        <v>75.863478890680014</v>
      </c>
    </row>
    <row r="56" spans="1:12">
      <c r="A56" s="1" t="s">
        <v>188</v>
      </c>
      <c r="B56" s="413">
        <v>59.491916246432339</v>
      </c>
      <c r="C56" s="413">
        <v>59.480734248387634</v>
      </c>
      <c r="D56" s="413">
        <v>61.392239917197955</v>
      </c>
      <c r="E56" s="413">
        <v>61.145649671497878</v>
      </c>
      <c r="F56" s="413">
        <v>61.701817217137553</v>
      </c>
      <c r="G56" s="413">
        <v>62.434889988986853</v>
      </c>
      <c r="H56" s="413">
        <v>63.426186231128256</v>
      </c>
      <c r="I56" s="413">
        <v>63.62371464183083</v>
      </c>
      <c r="J56" s="413">
        <v>64.690451553974896</v>
      </c>
      <c r="K56" s="413">
        <v>64.887241245930994</v>
      </c>
      <c r="L56" s="413">
        <v>64.550840668040934</v>
      </c>
    </row>
    <row r="57" spans="1:12">
      <c r="A57" s="1" t="s">
        <v>66</v>
      </c>
      <c r="B57" s="413">
        <v>64.461074406444325</v>
      </c>
      <c r="C57" s="413">
        <v>64.935826380545919</v>
      </c>
      <c r="D57" s="413">
        <v>66.524726829273447</v>
      </c>
      <c r="E57" s="413">
        <v>66.048806781774417</v>
      </c>
      <c r="F57" s="413">
        <v>67.084336475926094</v>
      </c>
      <c r="G57" s="413">
        <v>68.420370951061187</v>
      </c>
      <c r="H57" s="413">
        <v>69.193967846845979</v>
      </c>
      <c r="I57" s="413">
        <v>68.902092132181451</v>
      </c>
      <c r="J57" s="413">
        <v>70.334728503399319</v>
      </c>
      <c r="K57" s="413">
        <v>72.016431937593296</v>
      </c>
      <c r="L57" s="413">
        <v>70.887800789837854</v>
      </c>
    </row>
    <row r="58" spans="1:12">
      <c r="A58" s="325" t="s">
        <v>135</v>
      </c>
      <c r="B58" s="1"/>
      <c r="C58" s="1"/>
      <c r="D58" s="1"/>
      <c r="E58" s="1"/>
      <c r="F58" s="1"/>
      <c r="G58" s="1"/>
      <c r="H58" s="1"/>
      <c r="I58" s="1"/>
      <c r="J58" s="1"/>
      <c r="K58" s="1"/>
      <c r="L58" s="1"/>
    </row>
    <row r="59" spans="1:12">
      <c r="A59" s="1" t="s">
        <v>186</v>
      </c>
      <c r="B59" s="413">
        <v>43.160749130250615</v>
      </c>
      <c r="C59" s="413">
        <v>44.698781698907588</v>
      </c>
      <c r="D59" s="413">
        <v>46.018691714325058</v>
      </c>
      <c r="E59" s="413">
        <v>46.853043793071407</v>
      </c>
      <c r="F59" s="413">
        <v>48.129664893733448</v>
      </c>
      <c r="G59" s="413">
        <v>47.230731702681041</v>
      </c>
      <c r="H59" s="413">
        <v>48.44115378307955</v>
      </c>
      <c r="I59" s="413">
        <v>48.28339528636122</v>
      </c>
      <c r="J59" s="413">
        <v>47.733907691559914</v>
      </c>
      <c r="K59" s="413">
        <v>51.495391117650136</v>
      </c>
      <c r="L59" s="413">
        <v>55.373879573938581</v>
      </c>
    </row>
    <row r="60" spans="1:12">
      <c r="A60" s="1" t="s">
        <v>187</v>
      </c>
      <c r="B60" s="413">
        <v>55.952151147359018</v>
      </c>
      <c r="C60" s="413">
        <v>55.287160732371511</v>
      </c>
      <c r="D60" s="413">
        <v>55.705643583177725</v>
      </c>
      <c r="E60" s="413">
        <v>55.041333992793049</v>
      </c>
      <c r="F60" s="413">
        <v>56.081495247083545</v>
      </c>
      <c r="G60" s="413">
        <v>61.079092668488158</v>
      </c>
      <c r="H60" s="413">
        <v>62.442621633207118</v>
      </c>
      <c r="I60" s="413">
        <v>59.658628843823749</v>
      </c>
      <c r="J60" s="413">
        <v>60.837634108573369</v>
      </c>
      <c r="K60" s="413">
        <v>62.436774456670264</v>
      </c>
      <c r="L60" s="413">
        <v>62.738090113795096</v>
      </c>
    </row>
    <row r="61" spans="1:12">
      <c r="A61" s="1" t="s">
        <v>188</v>
      </c>
      <c r="B61" s="413">
        <v>46.435775241050649</v>
      </c>
      <c r="C61" s="413">
        <v>44.661036082262633</v>
      </c>
      <c r="D61" s="413">
        <v>43.997833892748417</v>
      </c>
      <c r="E61" s="413">
        <v>46.29300677342664</v>
      </c>
      <c r="F61" s="413">
        <v>48.226584158809089</v>
      </c>
      <c r="G61" s="413">
        <v>48.799806029257255</v>
      </c>
      <c r="H61" s="413">
        <v>47.903193229387377</v>
      </c>
      <c r="I61" s="413">
        <v>46.899240384228932</v>
      </c>
      <c r="J61" s="413">
        <v>49.401442958968985</v>
      </c>
      <c r="K61" s="413">
        <v>53.469059737476563</v>
      </c>
      <c r="L61" s="413">
        <v>50.590031263753367</v>
      </c>
    </row>
    <row r="62" spans="1:12">
      <c r="A62" s="1" t="s">
        <v>66</v>
      </c>
      <c r="B62" s="413">
        <v>49.200640987180257</v>
      </c>
      <c r="C62" s="413">
        <v>49.0952344521314</v>
      </c>
      <c r="D62" s="413">
        <v>49.564366492304792</v>
      </c>
      <c r="E62" s="413">
        <v>50.203148152124896</v>
      </c>
      <c r="F62" s="413">
        <v>51.481234239753171</v>
      </c>
      <c r="G62" s="413">
        <v>53.495385251055779</v>
      </c>
      <c r="H62" s="413">
        <v>54.399735065121732</v>
      </c>
      <c r="I62" s="413">
        <v>52.614696658794379</v>
      </c>
      <c r="J62" s="413">
        <v>53.79310281996689</v>
      </c>
      <c r="K62" s="413">
        <v>56.740867837630383</v>
      </c>
      <c r="L62" s="413">
        <v>57.347630551520027</v>
      </c>
    </row>
    <row r="63" spans="1:12">
      <c r="A63" s="325" t="s">
        <v>12</v>
      </c>
      <c r="B63" s="1"/>
      <c r="C63" s="1"/>
      <c r="D63" s="1"/>
      <c r="E63" s="1"/>
      <c r="F63" s="1"/>
      <c r="G63" s="1"/>
      <c r="H63" s="1"/>
      <c r="I63" s="1"/>
      <c r="J63" s="1"/>
      <c r="K63" s="1"/>
      <c r="L63" s="1"/>
    </row>
    <row r="64" spans="1:12">
      <c r="A64" s="1" t="s">
        <v>186</v>
      </c>
      <c r="B64" s="413">
        <v>56.820444924870571</v>
      </c>
      <c r="C64" s="413">
        <v>58.726850473411538</v>
      </c>
      <c r="D64" s="413">
        <v>58.720761968510097</v>
      </c>
      <c r="E64" s="413">
        <v>59.757101828496353</v>
      </c>
      <c r="F64" s="413">
        <v>60.762039752896257</v>
      </c>
      <c r="G64" s="413">
        <v>61.439361966907988</v>
      </c>
      <c r="H64" s="413">
        <v>61.679125132861266</v>
      </c>
      <c r="I64" s="413">
        <v>61.296385087706483</v>
      </c>
      <c r="J64" s="413">
        <v>62.189760749097353</v>
      </c>
      <c r="K64" s="413">
        <v>65.170974181006926</v>
      </c>
      <c r="L64" s="413">
        <v>66.544231557917115</v>
      </c>
    </row>
    <row r="65" spans="1:12">
      <c r="A65" s="1" t="s">
        <v>187</v>
      </c>
      <c r="B65" s="413">
        <v>71.879341410997938</v>
      </c>
      <c r="C65" s="413">
        <v>71.936494103617818</v>
      </c>
      <c r="D65" s="413">
        <v>71.92006502657074</v>
      </c>
      <c r="E65" s="413">
        <v>72.032815448254723</v>
      </c>
      <c r="F65" s="413">
        <v>72.969273601247124</v>
      </c>
      <c r="G65" s="413">
        <v>74.64174665404893</v>
      </c>
      <c r="H65" s="413">
        <v>75.45083403937835</v>
      </c>
      <c r="I65" s="413">
        <v>74.725899114587847</v>
      </c>
      <c r="J65" s="413">
        <v>75.270805440655238</v>
      </c>
      <c r="K65" s="413">
        <v>76.734267262441577</v>
      </c>
      <c r="L65" s="413">
        <v>76.818063554273465</v>
      </c>
    </row>
    <row r="66" spans="1:12">
      <c r="A66" s="1" t="s">
        <v>188</v>
      </c>
      <c r="B66" s="413">
        <v>62.308331916019419</v>
      </c>
      <c r="C66" s="413">
        <v>61.816869179919365</v>
      </c>
      <c r="D66" s="413">
        <v>61.54208857290805</v>
      </c>
      <c r="E66" s="413">
        <v>62.569326825653668</v>
      </c>
      <c r="F66" s="413">
        <v>63.160359169283311</v>
      </c>
      <c r="G66" s="413">
        <v>63.716736449536803</v>
      </c>
      <c r="H66" s="413">
        <v>64.628175488945587</v>
      </c>
      <c r="I66" s="413">
        <v>64.603847330561635</v>
      </c>
      <c r="J66" s="413">
        <v>65.197053984544169</v>
      </c>
      <c r="K66" s="413">
        <v>65.655377320410153</v>
      </c>
      <c r="L66" s="413">
        <v>65.461457490911883</v>
      </c>
    </row>
    <row r="67" spans="1:12">
      <c r="A67" s="1" t="s">
        <v>66</v>
      </c>
      <c r="B67" s="413">
        <v>67.196150434200121</v>
      </c>
      <c r="C67" s="413">
        <v>67.273655937624838</v>
      </c>
      <c r="D67" s="413">
        <v>67.171365493470773</v>
      </c>
      <c r="E67" s="413">
        <v>67.676599033723591</v>
      </c>
      <c r="F67" s="413">
        <v>68.512744695150246</v>
      </c>
      <c r="G67" s="413">
        <v>69.722475031878034</v>
      </c>
      <c r="H67" s="413">
        <v>70.497471839874706</v>
      </c>
      <c r="I67" s="413">
        <v>70.026551872527108</v>
      </c>
      <c r="J67" s="413">
        <v>70.623968160619199</v>
      </c>
      <c r="K67" s="413">
        <v>71.941436681483168</v>
      </c>
      <c r="L67" s="413">
        <v>72.087065440042949</v>
      </c>
    </row>
  </sheetData>
  <pageMargins left="0.70866141732283472" right="0.70866141732283472" top="0.74803149606299213" bottom="0.74803149606299213" header="0.31496062992125984" footer="0.31496062992125984"/>
  <pageSetup paperSize="9" scale="71" orientation="landscape" r:id="rId1"/>
  <headerFooter>
    <oddFooter>&amp;LView&amp;R&amp;P/&amp;N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808C5-C092-4947-ADEA-7F842D601EE8}">
  <sheetPr>
    <pageSetUpPr fitToPage="1"/>
  </sheetPr>
  <dimension ref="A1:AA49"/>
  <sheetViews>
    <sheetView showGridLines="0" workbookViewId="0">
      <selection sqref="A1:G1"/>
    </sheetView>
  </sheetViews>
  <sheetFormatPr baseColWidth="10" defaultColWidth="11.296875" defaultRowHeight="13.8"/>
  <cols>
    <col min="1" max="1" width="18.19921875" customWidth="1"/>
    <col min="2" max="12" width="7.19921875" customWidth="1"/>
    <col min="13" max="15" width="9.296875" customWidth="1"/>
    <col min="16" max="17" width="10.19921875" customWidth="1"/>
    <col min="26" max="26" width="2.5" customWidth="1"/>
  </cols>
  <sheetData>
    <row r="1" spans="1:27" ht="15.6">
      <c r="A1" s="272" t="s">
        <v>189</v>
      </c>
      <c r="R1" s="271" t="s">
        <v>36</v>
      </c>
      <c r="AA1" s="271" t="s">
        <v>37</v>
      </c>
    </row>
    <row r="2" spans="1:27">
      <c r="J2" s="239"/>
    </row>
    <row r="3" spans="1:27" ht="24">
      <c r="A3" s="415"/>
      <c r="B3" s="373">
        <v>2013</v>
      </c>
      <c r="C3" s="373">
        <v>2014</v>
      </c>
      <c r="D3" s="373">
        <v>2015</v>
      </c>
      <c r="E3" s="373">
        <v>2016</v>
      </c>
      <c r="F3" s="373">
        <v>2017</v>
      </c>
      <c r="G3" s="373">
        <v>2018</v>
      </c>
      <c r="H3" s="373">
        <v>2019</v>
      </c>
      <c r="I3" s="373">
        <v>2020</v>
      </c>
      <c r="J3" s="373">
        <v>2021</v>
      </c>
      <c r="K3" s="373">
        <v>2022</v>
      </c>
      <c r="L3" s="373">
        <v>2023</v>
      </c>
      <c r="M3" s="382" t="s">
        <v>6</v>
      </c>
      <c r="N3" s="382" t="s">
        <v>7</v>
      </c>
      <c r="O3" s="382" t="s">
        <v>8</v>
      </c>
      <c r="P3" s="382" t="s">
        <v>9</v>
      </c>
      <c r="Q3" s="259"/>
    </row>
    <row r="4" spans="1:27">
      <c r="A4" s="245"/>
      <c r="B4" s="249"/>
      <c r="C4" s="68"/>
      <c r="D4" s="68"/>
      <c r="E4" s="68"/>
      <c r="F4" s="68"/>
      <c r="G4" s="68"/>
      <c r="H4" s="68"/>
      <c r="I4" s="68"/>
      <c r="J4" s="68"/>
      <c r="K4" s="68"/>
      <c r="L4" s="245"/>
      <c r="M4" s="261"/>
      <c r="O4" s="260"/>
      <c r="P4" s="249"/>
      <c r="Q4" s="68"/>
    </row>
    <row r="5" spans="1:27">
      <c r="A5" s="569" t="s">
        <v>193</v>
      </c>
      <c r="B5" s="569"/>
      <c r="C5" s="569"/>
      <c r="D5" s="569"/>
      <c r="E5" s="569"/>
      <c r="F5" s="569"/>
      <c r="G5" s="569"/>
      <c r="H5" s="569"/>
      <c r="I5" s="569"/>
      <c r="J5" s="569"/>
      <c r="K5" s="569"/>
      <c r="L5" s="569"/>
      <c r="M5" s="569"/>
      <c r="N5" s="569"/>
      <c r="O5" s="569"/>
      <c r="P5" s="569"/>
      <c r="Q5" s="256"/>
    </row>
    <row r="6" spans="1:27">
      <c r="A6" s="502" t="s">
        <v>12</v>
      </c>
      <c r="B6" s="417"/>
      <c r="C6" s="418"/>
      <c r="D6" s="418"/>
      <c r="E6" s="418"/>
      <c r="F6" s="418"/>
      <c r="G6" s="418"/>
      <c r="H6" s="418"/>
      <c r="I6" s="418"/>
      <c r="J6" s="418"/>
      <c r="K6" s="418"/>
      <c r="L6" s="419"/>
      <c r="M6" s="420"/>
      <c r="N6" s="150"/>
      <c r="O6" s="421"/>
      <c r="P6" s="417"/>
      <c r="Q6" s="256"/>
    </row>
    <row r="7" spans="1:27">
      <c r="A7" s="503" t="s">
        <v>10</v>
      </c>
      <c r="B7" s="417">
        <v>61.325143266363483</v>
      </c>
      <c r="C7" s="418">
        <v>63.790634526375598</v>
      </c>
      <c r="D7" s="418">
        <v>64.294415693001227</v>
      </c>
      <c r="E7" s="418">
        <v>65.322177675467515</v>
      </c>
      <c r="F7" s="418">
        <v>67.040973544701131</v>
      </c>
      <c r="G7" s="418">
        <v>66.347353012303515</v>
      </c>
      <c r="H7" s="418">
        <v>67.390888208480931</v>
      </c>
      <c r="I7" s="418">
        <v>67.306774365404635</v>
      </c>
      <c r="J7" s="418">
        <v>68.16021635850413</v>
      </c>
      <c r="K7" s="418">
        <v>70.261888563859415</v>
      </c>
      <c r="L7" s="419">
        <v>73.441652678518096</v>
      </c>
      <c r="M7" s="423">
        <f t="shared" ref="M7" si="0">L7-K7</f>
        <v>3.1797641146586813</v>
      </c>
      <c r="N7" s="424">
        <f t="shared" ref="N7" si="1">L7-G7</f>
        <v>7.0942996662145816</v>
      </c>
      <c r="O7" s="425">
        <f t="shared" ref="O7" si="2">L7-B7</f>
        <v>12.116509412154613</v>
      </c>
      <c r="P7" s="417">
        <f>AVERAGE(K7:L7)</f>
        <v>71.851770621188763</v>
      </c>
      <c r="Q7" s="256"/>
    </row>
    <row r="8" spans="1:27">
      <c r="A8" s="503" t="s">
        <v>11</v>
      </c>
      <c r="B8" s="417">
        <v>52.38458901528206</v>
      </c>
      <c r="C8" s="418">
        <v>53.73348726557564</v>
      </c>
      <c r="D8" s="418">
        <v>53.209358570121267</v>
      </c>
      <c r="E8" s="418">
        <v>54.256766123342956</v>
      </c>
      <c r="F8" s="418">
        <v>54.554911465574371</v>
      </c>
      <c r="G8" s="418">
        <v>56.562654429102132</v>
      </c>
      <c r="H8" s="418">
        <v>55.993485607425519</v>
      </c>
      <c r="I8" s="418">
        <v>55.307197894466398</v>
      </c>
      <c r="J8" s="418">
        <v>56.23032247297369</v>
      </c>
      <c r="K8" s="418">
        <v>60.118034902192107</v>
      </c>
      <c r="L8" s="419">
        <v>59.725545729616371</v>
      </c>
      <c r="M8" s="423">
        <f t="shared" ref="M8:M9" si="3">L8-K8</f>
        <v>-0.39248917257573623</v>
      </c>
      <c r="N8" s="424">
        <f t="shared" ref="N8:N9" si="4">L8-G8</f>
        <v>3.1628913005142394</v>
      </c>
      <c r="O8" s="425">
        <f t="shared" ref="O8:O9" si="5">L8-B8</f>
        <v>7.3409567143343111</v>
      </c>
      <c r="P8" s="417">
        <f>AVERAGE(K8:L8)</f>
        <v>59.921790315904239</v>
      </c>
      <c r="Q8" s="256"/>
    </row>
    <row r="9" spans="1:27">
      <c r="A9" s="502" t="s">
        <v>12</v>
      </c>
      <c r="B9" s="426">
        <v>56.820375973867762</v>
      </c>
      <c r="C9" s="427">
        <v>58.726815230941519</v>
      </c>
      <c r="D9" s="427">
        <v>58.720803198125736</v>
      </c>
      <c r="E9" s="427">
        <v>59.757078077234716</v>
      </c>
      <c r="F9" s="427">
        <v>60.761994902506721</v>
      </c>
      <c r="G9" s="427">
        <v>61.439375791245077</v>
      </c>
      <c r="H9" s="427">
        <v>61.679074030926209</v>
      </c>
      <c r="I9" s="427">
        <v>61.296461321567975</v>
      </c>
      <c r="J9" s="427">
        <v>62.189833891967126</v>
      </c>
      <c r="K9" s="427">
        <v>65.170937648413357</v>
      </c>
      <c r="L9" s="428">
        <v>66.544218369828755</v>
      </c>
      <c r="M9" s="423">
        <f t="shared" si="3"/>
        <v>1.3732807214153979</v>
      </c>
      <c r="N9" s="424">
        <f t="shared" si="4"/>
        <v>5.1048425785836784</v>
      </c>
      <c r="O9" s="425">
        <f t="shared" si="5"/>
        <v>9.7238423959609932</v>
      </c>
      <c r="P9" s="417">
        <f>AVERAGE(K9:L9)</f>
        <v>65.857578009121056</v>
      </c>
      <c r="Q9" s="256"/>
    </row>
    <row r="10" spans="1:27">
      <c r="A10" s="503" t="s">
        <v>190</v>
      </c>
      <c r="B10" s="429">
        <f>+B8-B7</f>
        <v>-8.9405542510814229</v>
      </c>
      <c r="C10" s="430">
        <f t="shared" ref="C10:L10" si="6">+C8-C7</f>
        <v>-10.057147260799958</v>
      </c>
      <c r="D10" s="430">
        <f t="shared" si="6"/>
        <v>-11.085057122879959</v>
      </c>
      <c r="E10" s="430">
        <f t="shared" si="6"/>
        <v>-11.065411552124559</v>
      </c>
      <c r="F10" s="430">
        <f t="shared" si="6"/>
        <v>-12.486062079126761</v>
      </c>
      <c r="G10" s="430">
        <f t="shared" si="6"/>
        <v>-9.7846985832013829</v>
      </c>
      <c r="H10" s="430">
        <f t="shared" si="6"/>
        <v>-11.397402601055411</v>
      </c>
      <c r="I10" s="430">
        <f t="shared" si="6"/>
        <v>-11.999576470938237</v>
      </c>
      <c r="J10" s="430">
        <f t="shared" si="6"/>
        <v>-11.92989388553044</v>
      </c>
      <c r="K10" s="430">
        <f t="shared" si="6"/>
        <v>-10.143853661667308</v>
      </c>
      <c r="L10" s="431">
        <f t="shared" si="6"/>
        <v>-13.716106948901725</v>
      </c>
      <c r="M10" s="420"/>
      <c r="N10" s="432"/>
      <c r="O10" s="433"/>
      <c r="P10" s="429">
        <f>+P8-P7</f>
        <v>-11.929980305284523</v>
      </c>
      <c r="Q10" s="257"/>
    </row>
    <row r="11" spans="1:27">
      <c r="A11" s="502" t="s">
        <v>185</v>
      </c>
      <c r="B11" s="417"/>
      <c r="C11" s="418"/>
      <c r="D11" s="418"/>
      <c r="E11" s="418"/>
      <c r="F11" s="418"/>
      <c r="G11" s="418"/>
      <c r="H11" s="418"/>
      <c r="I11" s="418"/>
      <c r="J11" s="418"/>
      <c r="K11" s="418"/>
      <c r="L11" s="419"/>
      <c r="M11" s="420"/>
      <c r="N11" s="432"/>
      <c r="O11" s="433"/>
      <c r="P11" s="417"/>
      <c r="Q11" s="256"/>
    </row>
    <row r="12" spans="1:27">
      <c r="A12" s="503" t="s">
        <v>10</v>
      </c>
      <c r="B12" s="417">
        <v>70.077836641665087</v>
      </c>
      <c r="C12" s="418">
        <v>71.875596050437807</v>
      </c>
      <c r="D12" s="418">
        <v>71.393291445087371</v>
      </c>
      <c r="E12" s="418">
        <v>72.922238654699299</v>
      </c>
      <c r="F12" s="418">
        <v>73.437984339566412</v>
      </c>
      <c r="G12" s="418">
        <v>73.169644231186311</v>
      </c>
      <c r="H12" s="418">
        <v>73.664406981489407</v>
      </c>
      <c r="I12" s="418">
        <v>73.355807725080098</v>
      </c>
      <c r="J12" s="418">
        <v>73.652855263089521</v>
      </c>
      <c r="K12" s="418">
        <v>75.707859139953015</v>
      </c>
      <c r="L12" s="419">
        <v>80.307233022907184</v>
      </c>
      <c r="M12" s="423">
        <f>L12-K12</f>
        <v>4.5993738829541684</v>
      </c>
      <c r="N12" s="424">
        <f>L12-G12</f>
        <v>7.1375887917208729</v>
      </c>
      <c r="O12" s="425">
        <f>L12-B12</f>
        <v>10.229396381242097</v>
      </c>
      <c r="P12" s="417">
        <f>AVERAGE(K12:L12)</f>
        <v>78.007546081430092</v>
      </c>
      <c r="Q12" s="256"/>
    </row>
    <row r="13" spans="1:27">
      <c r="A13" s="503" t="s">
        <v>11</v>
      </c>
      <c r="B13" s="417">
        <v>64.633536261982243</v>
      </c>
      <c r="C13" s="418">
        <v>66.677794168023709</v>
      </c>
      <c r="D13" s="418">
        <v>67.024513938794243</v>
      </c>
      <c r="E13" s="418">
        <v>68.54691647725933</v>
      </c>
      <c r="F13" s="418">
        <v>67.413894838670799</v>
      </c>
      <c r="G13" s="418">
        <v>72.235067441200329</v>
      </c>
      <c r="H13" s="418">
        <v>72.504726437940334</v>
      </c>
      <c r="I13" s="418">
        <v>69.269125704132051</v>
      </c>
      <c r="J13" s="418">
        <v>70.296640796960617</v>
      </c>
      <c r="K13" s="418">
        <v>72.469776401006669</v>
      </c>
      <c r="L13" s="419">
        <v>72.61584179993082</v>
      </c>
      <c r="M13" s="423">
        <f t="shared" ref="M13:M14" si="7">L13-K13</f>
        <v>0.14606539892415071</v>
      </c>
      <c r="N13" s="424">
        <f t="shared" ref="N13:N14" si="8">L13-G13</f>
        <v>0.38077435873049126</v>
      </c>
      <c r="O13" s="425">
        <f t="shared" ref="O13:O14" si="9">L13-B13</f>
        <v>7.9823055379485766</v>
      </c>
      <c r="P13" s="417">
        <f>AVERAGE(K13:L13)</f>
        <v>72.542809100468745</v>
      </c>
      <c r="Q13" s="256"/>
    </row>
    <row r="14" spans="1:27">
      <c r="A14" s="502" t="s">
        <v>12</v>
      </c>
      <c r="B14" s="426">
        <v>67.350949389029708</v>
      </c>
      <c r="C14" s="427">
        <v>69.247361615788677</v>
      </c>
      <c r="D14" s="427">
        <v>69.209077328993075</v>
      </c>
      <c r="E14" s="427">
        <v>70.705946679141235</v>
      </c>
      <c r="F14" s="427">
        <v>70.471725302736786</v>
      </c>
      <c r="G14" s="427">
        <v>72.707942729409339</v>
      </c>
      <c r="H14" s="427">
        <v>73.097108496190359</v>
      </c>
      <c r="I14" s="427">
        <v>71.393033255900178</v>
      </c>
      <c r="J14" s="427">
        <v>72.108445268597222</v>
      </c>
      <c r="K14" s="427">
        <v>74.209051875733095</v>
      </c>
      <c r="L14" s="428">
        <v>76.579769082587319</v>
      </c>
      <c r="M14" s="423">
        <f t="shared" si="7"/>
        <v>2.3707172068542235</v>
      </c>
      <c r="N14" s="424">
        <f t="shared" si="8"/>
        <v>3.8718263531779797</v>
      </c>
      <c r="O14" s="425">
        <f t="shared" si="9"/>
        <v>9.228819693557611</v>
      </c>
      <c r="P14" s="417">
        <f>AVERAGE(K14:L14)</f>
        <v>75.3944104791602</v>
      </c>
      <c r="Q14" s="256"/>
    </row>
    <row r="15" spans="1:27">
      <c r="A15" s="504" t="s">
        <v>190</v>
      </c>
      <c r="B15" s="429">
        <f>+B13-B12</f>
        <v>-5.4443003796828435</v>
      </c>
      <c r="C15" s="430">
        <f t="shared" ref="C15:L15" si="10">+C13-C12</f>
        <v>-5.1978018824140975</v>
      </c>
      <c r="D15" s="430">
        <f t="shared" si="10"/>
        <v>-4.368777506293128</v>
      </c>
      <c r="E15" s="430">
        <f t="shared" si="10"/>
        <v>-4.3753221774399691</v>
      </c>
      <c r="F15" s="430">
        <f t="shared" si="10"/>
        <v>-6.024089500895613</v>
      </c>
      <c r="G15" s="430">
        <f t="shared" si="10"/>
        <v>-0.93457678998598226</v>
      </c>
      <c r="H15" s="430">
        <f t="shared" si="10"/>
        <v>-1.1596805435490722</v>
      </c>
      <c r="I15" s="430">
        <f t="shared" si="10"/>
        <v>-4.0866820209480466</v>
      </c>
      <c r="J15" s="430">
        <f t="shared" si="10"/>
        <v>-3.356214466128904</v>
      </c>
      <c r="K15" s="430">
        <f t="shared" si="10"/>
        <v>-3.2380827389463462</v>
      </c>
      <c r="L15" s="431">
        <f t="shared" si="10"/>
        <v>-7.6913912229763639</v>
      </c>
      <c r="M15" s="420"/>
      <c r="N15" s="432"/>
      <c r="O15" s="433"/>
      <c r="P15" s="429">
        <f>+P13-P12</f>
        <v>-5.464736980961348</v>
      </c>
      <c r="Q15" s="257"/>
    </row>
    <row r="16" spans="1:27">
      <c r="A16" s="505" t="s">
        <v>191</v>
      </c>
      <c r="B16" s="429"/>
      <c r="C16" s="430"/>
      <c r="D16" s="430"/>
      <c r="E16" s="430"/>
      <c r="F16" s="430"/>
      <c r="G16" s="430"/>
      <c r="H16" s="430"/>
      <c r="I16" s="430"/>
      <c r="J16" s="430"/>
      <c r="K16" s="430"/>
      <c r="L16" s="431"/>
      <c r="M16" s="420"/>
      <c r="N16" s="432"/>
      <c r="O16" s="433"/>
      <c r="P16" s="429"/>
      <c r="Q16" s="257"/>
    </row>
    <row r="17" spans="1:17">
      <c r="A17" s="504" t="s">
        <v>10</v>
      </c>
      <c r="B17" s="417">
        <v>69.064168377405196</v>
      </c>
      <c r="C17" s="418">
        <v>72.782487995309424</v>
      </c>
      <c r="D17" s="418">
        <v>74.232567036432727</v>
      </c>
      <c r="E17" s="418">
        <v>72.868441673716546</v>
      </c>
      <c r="F17" s="418">
        <v>73.364779368381221</v>
      </c>
      <c r="G17" s="418">
        <v>75.342980629172104</v>
      </c>
      <c r="H17" s="418">
        <v>77.273303945181397</v>
      </c>
      <c r="I17" s="418">
        <v>77.177639364633222</v>
      </c>
      <c r="J17" s="418">
        <v>79.955252353633981</v>
      </c>
      <c r="K17" s="418">
        <v>79.657078748427992</v>
      </c>
      <c r="L17" s="419">
        <v>76.386434389222174</v>
      </c>
      <c r="M17" s="423">
        <f>L17-K17</f>
        <v>-3.2706443592058179</v>
      </c>
      <c r="N17" s="424">
        <f>L17-G17</f>
        <v>1.0434537600500704</v>
      </c>
      <c r="O17" s="425">
        <f>L17-B17</f>
        <v>7.3222660118169784</v>
      </c>
      <c r="P17" s="417">
        <f>AVERAGE(K17:L17)</f>
        <v>78.021756568825083</v>
      </c>
      <c r="Q17" s="256"/>
    </row>
    <row r="18" spans="1:17">
      <c r="A18" s="504" t="s">
        <v>11</v>
      </c>
      <c r="B18" s="417">
        <v>65.580326477556852</v>
      </c>
      <c r="C18" s="418">
        <v>65.595796497593753</v>
      </c>
      <c r="D18" s="418">
        <v>65.966995092767647</v>
      </c>
      <c r="E18" s="418">
        <v>66.875182168728671</v>
      </c>
      <c r="F18" s="418">
        <v>68.252134544044068</v>
      </c>
      <c r="G18" s="418">
        <v>68.133298904283535</v>
      </c>
      <c r="H18" s="418">
        <v>66.853507866380042</v>
      </c>
      <c r="I18" s="418">
        <v>67.637363762548503</v>
      </c>
      <c r="J18" s="418">
        <v>69.665112995445924</v>
      </c>
      <c r="K18" s="418">
        <v>74.035055803728497</v>
      </c>
      <c r="L18" s="419">
        <v>72.595135676699684</v>
      </c>
      <c r="M18" s="423">
        <f t="shared" ref="M18:M19" si="11">L18-K18</f>
        <v>-1.4399201270288131</v>
      </c>
      <c r="N18" s="424">
        <f t="shared" ref="N18:N19" si="12">L18-G18</f>
        <v>4.4618367724161487</v>
      </c>
      <c r="O18" s="425">
        <f t="shared" ref="O18:O19" si="13">L18-B18</f>
        <v>7.0148091991428316</v>
      </c>
      <c r="P18" s="417">
        <f>AVERAGE(K18:L18)</f>
        <v>73.31509574021409</v>
      </c>
      <c r="Q18" s="256"/>
    </row>
    <row r="19" spans="1:17">
      <c r="A19" s="505" t="s">
        <v>12</v>
      </c>
      <c r="B19" s="426">
        <v>67.22694175366216</v>
      </c>
      <c r="C19" s="427">
        <v>69.119683918960462</v>
      </c>
      <c r="D19" s="427">
        <v>70.011113766154949</v>
      </c>
      <c r="E19" s="427">
        <v>69.837789993300575</v>
      </c>
      <c r="F19" s="427">
        <v>70.776332602416119</v>
      </c>
      <c r="G19" s="427">
        <v>71.686689812604243</v>
      </c>
      <c r="H19" s="427">
        <v>71.926732632993662</v>
      </c>
      <c r="I19" s="427">
        <v>72.249725917113068</v>
      </c>
      <c r="J19" s="427">
        <v>74.69285409689077</v>
      </c>
      <c r="K19" s="427">
        <v>76.752893904382674</v>
      </c>
      <c r="L19" s="428">
        <v>74.489469758517131</v>
      </c>
      <c r="M19" s="423">
        <f t="shared" si="11"/>
        <v>-2.2634241458655424</v>
      </c>
      <c r="N19" s="424">
        <f t="shared" si="12"/>
        <v>2.8027799459128886</v>
      </c>
      <c r="O19" s="425">
        <f t="shared" si="13"/>
        <v>7.2625280048549712</v>
      </c>
      <c r="P19" s="417">
        <f>AVERAGE(K19:L19)</f>
        <v>75.621181831449903</v>
      </c>
      <c r="Q19" s="256"/>
    </row>
    <row r="20" spans="1:17">
      <c r="A20" s="504" t="s">
        <v>190</v>
      </c>
      <c r="B20" s="429">
        <f>+B18-B17</f>
        <v>-3.4838418998483434</v>
      </c>
      <c r="C20" s="430">
        <f t="shared" ref="C20:L20" si="14">+C18-C17</f>
        <v>-7.1866914977156711</v>
      </c>
      <c r="D20" s="430">
        <f t="shared" si="14"/>
        <v>-8.2655719436650799</v>
      </c>
      <c r="E20" s="430">
        <f t="shared" si="14"/>
        <v>-5.9932595049878756</v>
      </c>
      <c r="F20" s="430">
        <f t="shared" si="14"/>
        <v>-5.1126448243371527</v>
      </c>
      <c r="G20" s="430">
        <f t="shared" si="14"/>
        <v>-7.2096817248885685</v>
      </c>
      <c r="H20" s="430">
        <f t="shared" si="14"/>
        <v>-10.419796078801355</v>
      </c>
      <c r="I20" s="430">
        <f t="shared" si="14"/>
        <v>-9.5402756020847193</v>
      </c>
      <c r="J20" s="430">
        <f t="shared" si="14"/>
        <v>-10.290139358188057</v>
      </c>
      <c r="K20" s="430">
        <f t="shared" si="14"/>
        <v>-5.6220229446994949</v>
      </c>
      <c r="L20" s="431">
        <f t="shared" si="14"/>
        <v>-3.7912987125224902</v>
      </c>
      <c r="M20" s="420"/>
      <c r="N20" s="432"/>
      <c r="O20" s="433"/>
      <c r="P20" s="429">
        <f>+P18-P17</f>
        <v>-4.7066608286109926</v>
      </c>
      <c r="Q20" s="257"/>
    </row>
    <row r="21" spans="1:17">
      <c r="A21" s="505" t="s">
        <v>192</v>
      </c>
      <c r="B21" s="429"/>
      <c r="C21" s="430"/>
      <c r="D21" s="430"/>
      <c r="E21" s="430"/>
      <c r="F21" s="430"/>
      <c r="G21" s="430"/>
      <c r="H21" s="430"/>
      <c r="I21" s="430"/>
      <c r="J21" s="430"/>
      <c r="K21" s="430"/>
      <c r="L21" s="431"/>
      <c r="M21" s="420"/>
      <c r="N21" s="432"/>
      <c r="O21" s="433"/>
      <c r="P21" s="429"/>
      <c r="Q21" s="257"/>
    </row>
    <row r="22" spans="1:17">
      <c r="A22" s="504" t="s">
        <v>10</v>
      </c>
      <c r="B22" s="417">
        <v>51.025993902730313</v>
      </c>
      <c r="C22" s="418">
        <v>52.623433115702525</v>
      </c>
      <c r="D22" s="418">
        <v>54.767964962422433</v>
      </c>
      <c r="E22" s="418">
        <v>56.409130435511102</v>
      </c>
      <c r="F22" s="418">
        <v>58.987187252227294</v>
      </c>
      <c r="G22" s="418">
        <v>55.972978987370439</v>
      </c>
      <c r="H22" s="418">
        <v>57.371733141524508</v>
      </c>
      <c r="I22" s="418">
        <v>57.458336905549167</v>
      </c>
      <c r="J22" s="418">
        <v>56.222832762468556</v>
      </c>
      <c r="K22" s="418">
        <v>59.80950619775971</v>
      </c>
      <c r="L22" s="419">
        <v>67.521047434001176</v>
      </c>
      <c r="M22" s="423">
        <f>L22-K22</f>
        <v>7.7115412362414659</v>
      </c>
      <c r="N22" s="424">
        <f>L22-G22</f>
        <v>11.548068446630737</v>
      </c>
      <c r="O22" s="425">
        <f>L22-B22</f>
        <v>16.495053531270862</v>
      </c>
      <c r="P22" s="417">
        <f>AVERAGE(K22:L22)</f>
        <v>63.665276815880446</v>
      </c>
      <c r="Q22" s="256"/>
    </row>
    <row r="23" spans="1:17">
      <c r="A23" s="504" t="s">
        <v>11</v>
      </c>
      <c r="B23" s="417">
        <v>35.624300967869829</v>
      </c>
      <c r="C23" s="418">
        <v>36.688286897864671</v>
      </c>
      <c r="D23" s="418">
        <v>37.593820859149254</v>
      </c>
      <c r="E23" s="418">
        <v>37.504645504222296</v>
      </c>
      <c r="F23" s="418">
        <v>38.029047791546269</v>
      </c>
      <c r="G23" s="418">
        <v>39.022888196675716</v>
      </c>
      <c r="H23" s="418">
        <v>39.487319548713423</v>
      </c>
      <c r="I23" s="418">
        <v>39.116218068340224</v>
      </c>
      <c r="J23" s="418">
        <v>39.739491899258667</v>
      </c>
      <c r="K23" s="418">
        <v>43.559229301276631</v>
      </c>
      <c r="L23" s="419">
        <v>43.914520596214381</v>
      </c>
      <c r="M23" s="423">
        <f t="shared" ref="M23:M24" si="15">L23-K23</f>
        <v>0.35529129493775002</v>
      </c>
      <c r="N23" s="424">
        <f t="shared" ref="N23:N24" si="16">L23-G23</f>
        <v>4.8916323995386648</v>
      </c>
      <c r="O23" s="425">
        <f t="shared" ref="O23:O24" si="17">L23-B23</f>
        <v>8.2902196283445519</v>
      </c>
      <c r="P23" s="417">
        <f>AVERAGE(K23:L23)</f>
        <v>43.736874948745509</v>
      </c>
      <c r="Q23" s="256"/>
    </row>
    <row r="24" spans="1:17">
      <c r="A24" s="505" t="s">
        <v>12</v>
      </c>
      <c r="B24" s="426">
        <v>43.365051467558054</v>
      </c>
      <c r="C24" s="427">
        <v>44.724076464016157</v>
      </c>
      <c r="D24" s="427">
        <v>46.168799998361933</v>
      </c>
      <c r="E24" s="427">
        <v>46.943189209555555</v>
      </c>
      <c r="F24" s="427">
        <v>48.383801254910267</v>
      </c>
      <c r="G24" s="427">
        <v>47.469166386401781</v>
      </c>
      <c r="H24" s="427">
        <v>48.447347355834154</v>
      </c>
      <c r="I24" s="427">
        <v>48.264701145778766</v>
      </c>
      <c r="J24" s="427">
        <v>47.734189194730362</v>
      </c>
      <c r="K24" s="427">
        <v>51.495323432026829</v>
      </c>
      <c r="L24" s="428">
        <v>55.373879573938481</v>
      </c>
      <c r="M24" s="423">
        <f t="shared" si="15"/>
        <v>3.8785561419116519</v>
      </c>
      <c r="N24" s="424">
        <f t="shared" si="16"/>
        <v>7.9047131875367</v>
      </c>
      <c r="O24" s="425">
        <f t="shared" si="17"/>
        <v>12.008828106380427</v>
      </c>
      <c r="P24" s="417">
        <f>AVERAGE(K24:L24)</f>
        <v>53.434601502982659</v>
      </c>
      <c r="Q24" s="256"/>
    </row>
    <row r="25" spans="1:17">
      <c r="A25" s="504" t="s">
        <v>190</v>
      </c>
      <c r="B25" s="429">
        <f>+B23-B22</f>
        <v>-15.401692934860485</v>
      </c>
      <c r="C25" s="430">
        <f t="shared" ref="C25:L25" si="18">+C23-C22</f>
        <v>-15.935146217837854</v>
      </c>
      <c r="D25" s="430">
        <f t="shared" si="18"/>
        <v>-17.174144103273179</v>
      </c>
      <c r="E25" s="430">
        <f t="shared" si="18"/>
        <v>-18.904484931288806</v>
      </c>
      <c r="F25" s="430">
        <f t="shared" si="18"/>
        <v>-20.958139460681025</v>
      </c>
      <c r="G25" s="430">
        <f t="shared" si="18"/>
        <v>-16.950090790694723</v>
      </c>
      <c r="H25" s="430">
        <f t="shared" si="18"/>
        <v>-17.884413592811086</v>
      </c>
      <c r="I25" s="430">
        <f t="shared" si="18"/>
        <v>-18.342118837208943</v>
      </c>
      <c r="J25" s="430">
        <f t="shared" si="18"/>
        <v>-16.483340863209889</v>
      </c>
      <c r="K25" s="430">
        <f t="shared" si="18"/>
        <v>-16.250276896483079</v>
      </c>
      <c r="L25" s="431">
        <f t="shared" si="18"/>
        <v>-23.606526837786795</v>
      </c>
      <c r="M25" s="420"/>
      <c r="N25" s="432"/>
      <c r="O25" s="433"/>
      <c r="P25" s="429">
        <f>+P23-P22</f>
        <v>-19.928401867134937</v>
      </c>
      <c r="Q25" s="257"/>
    </row>
    <row r="26" spans="1:17">
      <c r="A26" s="434"/>
      <c r="B26" s="429"/>
      <c r="C26" s="430"/>
      <c r="D26" s="430"/>
      <c r="E26" s="430"/>
      <c r="F26" s="430"/>
      <c r="G26" s="430"/>
      <c r="H26" s="430"/>
      <c r="I26" s="430"/>
      <c r="J26" s="430"/>
      <c r="K26" s="430"/>
      <c r="L26" s="431"/>
      <c r="M26" s="429"/>
      <c r="N26" s="430"/>
      <c r="O26" s="421"/>
      <c r="P26" s="429"/>
      <c r="Q26" s="257"/>
    </row>
    <row r="27" spans="1:17">
      <c r="A27" s="569" t="s">
        <v>194</v>
      </c>
      <c r="B27" s="569"/>
      <c r="C27" s="569"/>
      <c r="D27" s="569"/>
      <c r="E27" s="569"/>
      <c r="F27" s="569"/>
      <c r="G27" s="569"/>
      <c r="H27" s="569"/>
      <c r="I27" s="569"/>
      <c r="J27" s="569"/>
      <c r="K27" s="569"/>
      <c r="L27" s="569"/>
      <c r="M27" s="569"/>
      <c r="N27" s="569"/>
      <c r="O27" s="569"/>
      <c r="P27" s="569"/>
      <c r="Q27" s="257"/>
    </row>
    <row r="28" spans="1:17">
      <c r="A28" s="416" t="s">
        <v>12</v>
      </c>
      <c r="B28" s="417"/>
      <c r="C28" s="418"/>
      <c r="D28" s="418"/>
      <c r="E28" s="418"/>
      <c r="F28" s="418"/>
      <c r="G28" s="418"/>
      <c r="H28" s="418"/>
      <c r="I28" s="418"/>
      <c r="J28" s="418"/>
      <c r="K28" s="418"/>
      <c r="L28" s="419"/>
      <c r="M28" s="417"/>
      <c r="N28" s="418"/>
      <c r="O28" s="421"/>
      <c r="P28" s="417"/>
      <c r="Q28" s="256"/>
    </row>
    <row r="29" spans="1:17">
      <c r="A29" s="422" t="s">
        <v>10</v>
      </c>
      <c r="B29" s="417">
        <v>21.205928232087604</v>
      </c>
      <c r="C29" s="418">
        <v>20.338334376459962</v>
      </c>
      <c r="D29" s="418">
        <v>18.697976038201791</v>
      </c>
      <c r="E29" s="418">
        <v>17.567579516850593</v>
      </c>
      <c r="F29" s="418">
        <v>15.135148167684351</v>
      </c>
      <c r="G29" s="418">
        <v>14.547804166602138</v>
      </c>
      <c r="H29" s="418">
        <v>12.808547742882112</v>
      </c>
      <c r="I29" s="418">
        <v>12.083906172740958</v>
      </c>
      <c r="J29" s="418">
        <v>12.736637867604916</v>
      </c>
      <c r="K29" s="418">
        <v>11.844847221944697</v>
      </c>
      <c r="L29" s="419">
        <v>10.339157998157534</v>
      </c>
      <c r="M29" s="423">
        <f>L29-K29</f>
        <v>-1.5056892237871633</v>
      </c>
      <c r="N29" s="424">
        <f>L29-G29</f>
        <v>-4.2086461684446039</v>
      </c>
      <c r="O29" s="425">
        <f>L29-B29</f>
        <v>-10.866770233930071</v>
      </c>
      <c r="P29" s="417">
        <f>AVERAGE(K29:L29)</f>
        <v>11.092002610051114</v>
      </c>
      <c r="Q29" s="256"/>
    </row>
    <row r="30" spans="1:17">
      <c r="A30" s="422" t="s">
        <v>11</v>
      </c>
      <c r="B30" s="417">
        <v>17.035234168975787</v>
      </c>
      <c r="C30" s="418">
        <v>16.170332944856575</v>
      </c>
      <c r="D30" s="418">
        <v>15.931875391574737</v>
      </c>
      <c r="E30" s="418">
        <v>16.074921987769009</v>
      </c>
      <c r="F30" s="418">
        <v>14.864588674812019</v>
      </c>
      <c r="G30" s="418">
        <v>11.919311191458352</v>
      </c>
      <c r="H30" s="418">
        <v>12.621486074338447</v>
      </c>
      <c r="I30" s="418">
        <v>12.839565935350683</v>
      </c>
      <c r="J30" s="418">
        <v>12.222372927830149</v>
      </c>
      <c r="K30" s="418">
        <v>11.151218293348718</v>
      </c>
      <c r="L30" s="419">
        <v>11.190215165553047</v>
      </c>
      <c r="M30" s="423">
        <f t="shared" ref="M30:M31" si="19">L30-K30</f>
        <v>3.8996872204329236E-2</v>
      </c>
      <c r="N30" s="424">
        <f t="shared" ref="N30:N31" si="20">L30-G30</f>
        <v>-0.72909602590530476</v>
      </c>
      <c r="O30" s="425">
        <f t="shared" ref="O30:O31" si="21">L30-B30</f>
        <v>-5.8450190034227401</v>
      </c>
      <c r="P30" s="417">
        <f>AVERAGE(K30:L30)</f>
        <v>11.170716729450882</v>
      </c>
      <c r="Q30" s="256"/>
    </row>
    <row r="31" spans="1:17">
      <c r="A31" s="416" t="s">
        <v>12</v>
      </c>
      <c r="B31" s="426">
        <v>19.325510935731003</v>
      </c>
      <c r="C31" s="427">
        <v>18.469707447857722</v>
      </c>
      <c r="D31" s="427">
        <v>17.460747425939189</v>
      </c>
      <c r="E31" s="427">
        <v>16.892587520373059</v>
      </c>
      <c r="F31" s="427">
        <v>15.013351926832119</v>
      </c>
      <c r="G31" s="427">
        <v>13.352729794308052</v>
      </c>
      <c r="H31" s="427">
        <v>12.72344492286876</v>
      </c>
      <c r="I31" s="427">
        <v>12.426871226781671</v>
      </c>
      <c r="J31" s="427">
        <v>12.504343562931258</v>
      </c>
      <c r="K31" s="427">
        <v>11.524988192274277</v>
      </c>
      <c r="L31" s="428">
        <v>10.725126649820583</v>
      </c>
      <c r="M31" s="423">
        <f t="shared" si="19"/>
        <v>-0.79986154245369434</v>
      </c>
      <c r="N31" s="424">
        <f t="shared" si="20"/>
        <v>-2.6276031444874697</v>
      </c>
      <c r="O31" s="425">
        <f t="shared" si="21"/>
        <v>-8.6003842859104207</v>
      </c>
      <c r="P31" s="417">
        <f>AVERAGE(K31:L31)</f>
        <v>11.12505742104743</v>
      </c>
      <c r="Q31" s="256"/>
    </row>
    <row r="32" spans="1:17">
      <c r="A32" s="422" t="s">
        <v>190</v>
      </c>
      <c r="B32" s="429">
        <f>+B30-B29</f>
        <v>-4.1706940631118172</v>
      </c>
      <c r="C32" s="430">
        <f t="shared" ref="C32:L32" si="22">+C30-C29</f>
        <v>-4.1680014316033862</v>
      </c>
      <c r="D32" s="430">
        <f t="shared" si="22"/>
        <v>-2.7661006466270539</v>
      </c>
      <c r="E32" s="430">
        <f t="shared" si="22"/>
        <v>-1.4926575290815833</v>
      </c>
      <c r="F32" s="430">
        <f t="shared" si="22"/>
        <v>-0.27055949287233183</v>
      </c>
      <c r="G32" s="430">
        <f t="shared" si="22"/>
        <v>-2.6284929751437858</v>
      </c>
      <c r="H32" s="430">
        <f t="shared" si="22"/>
        <v>-0.18706166854366479</v>
      </c>
      <c r="I32" s="430">
        <f t="shared" si="22"/>
        <v>0.75565976260972434</v>
      </c>
      <c r="J32" s="430">
        <f t="shared" si="22"/>
        <v>-0.51426493977476717</v>
      </c>
      <c r="K32" s="430">
        <f t="shared" si="22"/>
        <v>-0.69362892859597913</v>
      </c>
      <c r="L32" s="431">
        <f t="shared" si="22"/>
        <v>0.8510571673955134</v>
      </c>
      <c r="M32" s="420"/>
      <c r="N32" s="432"/>
      <c r="O32" s="433"/>
      <c r="P32" s="429">
        <f>+P30-P29</f>
        <v>7.8714119399768023E-2</v>
      </c>
      <c r="Q32" s="396"/>
    </row>
    <row r="33" spans="1:17">
      <c r="A33" s="416" t="s">
        <v>185</v>
      </c>
      <c r="B33" s="429"/>
      <c r="C33" s="430"/>
      <c r="D33" s="430"/>
      <c r="E33" s="430"/>
      <c r="F33" s="430"/>
      <c r="G33" s="430"/>
      <c r="H33" s="430"/>
      <c r="I33" s="430"/>
      <c r="J33" s="430"/>
      <c r="K33" s="430"/>
      <c r="L33" s="431"/>
      <c r="M33" s="429"/>
      <c r="N33" s="430"/>
      <c r="O33" s="421"/>
      <c r="P33" s="429"/>
      <c r="Q33" s="257"/>
    </row>
    <row r="34" spans="1:17">
      <c r="A34" s="422" t="s">
        <v>10</v>
      </c>
      <c r="B34" s="417">
        <v>11.802846532440768</v>
      </c>
      <c r="C34" s="418">
        <v>10.560754386981227</v>
      </c>
      <c r="D34" s="418">
        <v>9.9482738932304589</v>
      </c>
      <c r="E34" s="418">
        <v>8.9181558643045431</v>
      </c>
      <c r="F34" s="418">
        <v>9.124427034843773</v>
      </c>
      <c r="G34" s="418">
        <v>7.6525002377525935</v>
      </c>
      <c r="H34" s="418">
        <v>7.4771968670823457</v>
      </c>
      <c r="I34" s="418">
        <v>7.1516895694609106</v>
      </c>
      <c r="J34" s="418">
        <v>6.5721365925111641</v>
      </c>
      <c r="K34" s="418">
        <v>7.4414650220110552</v>
      </c>
      <c r="L34" s="419">
        <v>5.774850020495732</v>
      </c>
      <c r="M34" s="423">
        <f>L34-K34</f>
        <v>-1.6666150015153232</v>
      </c>
      <c r="N34" s="424">
        <f>L34-G34</f>
        <v>-1.8776502172568614</v>
      </c>
      <c r="O34" s="425">
        <f>L34-B34</f>
        <v>-6.0279965119450356</v>
      </c>
      <c r="P34" s="417">
        <f>AVERAGE(K34:L34)</f>
        <v>6.6081575212533936</v>
      </c>
      <c r="Q34" s="256"/>
    </row>
    <row r="35" spans="1:17">
      <c r="A35" s="422" t="s">
        <v>11</v>
      </c>
      <c r="B35" s="417">
        <v>7.7084303570134587</v>
      </c>
      <c r="C35" s="418">
        <v>7.0204215336671583</v>
      </c>
      <c r="D35" s="418">
        <v>7.2338306236821488</v>
      </c>
      <c r="E35" s="418">
        <v>7.5222516965912298</v>
      </c>
      <c r="F35" s="418">
        <v>7.8930491253411645</v>
      </c>
      <c r="G35" s="418">
        <v>5.8479453906379071</v>
      </c>
      <c r="H35" s="418">
        <v>6.2222172130020255</v>
      </c>
      <c r="I35" s="418">
        <v>6.6930232547528554</v>
      </c>
      <c r="J35" s="418">
        <v>6.1663674690254338</v>
      </c>
      <c r="K35" s="418">
        <v>5.4211395833448712</v>
      </c>
      <c r="L35" s="419">
        <v>6.5354472971114674</v>
      </c>
      <c r="M35" s="423">
        <f t="shared" ref="M35:M36" si="23">L35-K35</f>
        <v>1.1143077137665962</v>
      </c>
      <c r="N35" s="424">
        <f t="shared" ref="N35:N36" si="24">L35-G35</f>
        <v>0.68750190647356035</v>
      </c>
      <c r="O35" s="425">
        <f t="shared" ref="O35:O36" si="25">L35-B35</f>
        <v>-1.1729830599019913</v>
      </c>
      <c r="P35" s="417">
        <f>AVERAGE(K35:L35)</f>
        <v>5.9782934402281693</v>
      </c>
      <c r="Q35" s="256"/>
    </row>
    <row r="36" spans="1:17">
      <c r="A36" s="416" t="s">
        <v>12</v>
      </c>
      <c r="B36" s="426">
        <v>9.8813479708719143</v>
      </c>
      <c r="C36" s="427">
        <v>8.8675371526968565</v>
      </c>
      <c r="D36" s="427">
        <v>8.6568086430211348</v>
      </c>
      <c r="E36" s="427">
        <v>8.2366307063384721</v>
      </c>
      <c r="F36" s="427">
        <v>8.5488962397740558</v>
      </c>
      <c r="G36" s="427">
        <v>6.7755867721306968</v>
      </c>
      <c r="H36" s="427">
        <v>6.8724829229514564</v>
      </c>
      <c r="I36" s="427">
        <v>6.9384382396177378</v>
      </c>
      <c r="J36" s="427">
        <v>6.3903012985345207</v>
      </c>
      <c r="K36" s="427">
        <v>6.5379891244116788</v>
      </c>
      <c r="L36" s="428">
        <v>6.1258090635767193</v>
      </c>
      <c r="M36" s="423">
        <f t="shared" si="23"/>
        <v>-0.41218006083495951</v>
      </c>
      <c r="N36" s="424">
        <f t="shared" si="24"/>
        <v>-0.64977770855397754</v>
      </c>
      <c r="O36" s="425">
        <f t="shared" si="25"/>
        <v>-3.755538907295195</v>
      </c>
      <c r="P36" s="417">
        <f>AVERAGE(K36:L36)</f>
        <v>6.331899093994199</v>
      </c>
      <c r="Q36" s="256"/>
    </row>
    <row r="37" spans="1:17">
      <c r="A37" s="434" t="s">
        <v>190</v>
      </c>
      <c r="B37" s="429">
        <f>+B35-B34</f>
        <v>-4.094416175427309</v>
      </c>
      <c r="C37" s="430">
        <f t="shared" ref="C37:L37" si="26">+C35-C34</f>
        <v>-3.5403328533140686</v>
      </c>
      <c r="D37" s="430">
        <f t="shared" si="26"/>
        <v>-2.7144432695483101</v>
      </c>
      <c r="E37" s="430">
        <f t="shared" si="26"/>
        <v>-1.3959041677133133</v>
      </c>
      <c r="F37" s="430">
        <f t="shared" si="26"/>
        <v>-1.2313779095026085</v>
      </c>
      <c r="G37" s="430">
        <f t="shared" si="26"/>
        <v>-1.8045548471146864</v>
      </c>
      <c r="H37" s="430">
        <f t="shared" si="26"/>
        <v>-1.2549796540803202</v>
      </c>
      <c r="I37" s="430">
        <f t="shared" si="26"/>
        <v>-0.45866631470805519</v>
      </c>
      <c r="J37" s="430">
        <f t="shared" si="26"/>
        <v>-0.40576912348573035</v>
      </c>
      <c r="K37" s="430">
        <f t="shared" si="26"/>
        <v>-2.020325438666184</v>
      </c>
      <c r="L37" s="431">
        <f t="shared" si="26"/>
        <v>0.7605972766157354</v>
      </c>
      <c r="M37" s="420"/>
      <c r="N37" s="432"/>
      <c r="O37" s="433"/>
      <c r="P37" s="429">
        <f>+P35-P34</f>
        <v>-0.62986408102522429</v>
      </c>
      <c r="Q37" s="257"/>
    </row>
    <row r="38" spans="1:17">
      <c r="A38" s="435" t="s">
        <v>191</v>
      </c>
      <c r="B38" s="429"/>
      <c r="C38" s="430"/>
      <c r="D38" s="430"/>
      <c r="E38" s="430"/>
      <c r="F38" s="430"/>
      <c r="G38" s="430"/>
      <c r="H38" s="430"/>
      <c r="I38" s="430"/>
      <c r="J38" s="430"/>
      <c r="K38" s="430"/>
      <c r="L38" s="431"/>
      <c r="M38" s="429"/>
      <c r="N38" s="430"/>
      <c r="O38" s="421"/>
      <c r="P38" s="429"/>
      <c r="Q38" s="257"/>
    </row>
    <row r="39" spans="1:17">
      <c r="A39" s="434" t="s">
        <v>10</v>
      </c>
      <c r="B39" s="417">
        <v>16.77166983807853</v>
      </c>
      <c r="C39" s="418">
        <v>14.763839268464466</v>
      </c>
      <c r="D39" s="418">
        <v>13.045104727961645</v>
      </c>
      <c r="E39" s="418">
        <v>13.389876728745623</v>
      </c>
      <c r="F39" s="418">
        <v>11.898518724573739</v>
      </c>
      <c r="G39" s="418">
        <v>10.393713271173578</v>
      </c>
      <c r="H39" s="418">
        <v>7.4674369243345726</v>
      </c>
      <c r="I39" s="418">
        <v>8.1200844175454421</v>
      </c>
      <c r="J39" s="418">
        <v>6.79083218906346</v>
      </c>
      <c r="K39" s="418">
        <v>7.0457411852127834</v>
      </c>
      <c r="L39" s="419">
        <v>9.7010261085876728</v>
      </c>
      <c r="M39" s="423">
        <f>L39-K39</f>
        <v>2.6552849233748894</v>
      </c>
      <c r="N39" s="424">
        <f>L39-G39</f>
        <v>-0.69268716258590501</v>
      </c>
      <c r="O39" s="425">
        <f>L39-B39</f>
        <v>-7.0706437294908575</v>
      </c>
      <c r="P39" s="417">
        <f>AVERAGE(K39:L39)</f>
        <v>8.3733836469002281</v>
      </c>
      <c r="Q39" s="256"/>
    </row>
    <row r="40" spans="1:17">
      <c r="A40" s="434" t="s">
        <v>11</v>
      </c>
      <c r="B40" s="417">
        <v>11.80335614349945</v>
      </c>
      <c r="C40" s="418">
        <v>12.798321148266446</v>
      </c>
      <c r="D40" s="418">
        <v>10.522613892100415</v>
      </c>
      <c r="E40" s="418">
        <v>10.919452240577394</v>
      </c>
      <c r="F40" s="418">
        <v>9.8779367087240111</v>
      </c>
      <c r="G40" s="418">
        <v>8.322759751753118</v>
      </c>
      <c r="H40" s="418">
        <v>8.3736188184637932</v>
      </c>
      <c r="I40" s="418">
        <v>8.71573018471552</v>
      </c>
      <c r="J40" s="418">
        <v>9.0594112542581957</v>
      </c>
      <c r="K40" s="418">
        <v>7.0823392400651244</v>
      </c>
      <c r="L40" s="419">
        <v>6.8045108966910499</v>
      </c>
      <c r="M40" s="423">
        <f t="shared" ref="M40:M41" si="27">L40-K40</f>
        <v>-0.27782834337407447</v>
      </c>
      <c r="N40" s="424">
        <f t="shared" ref="N40:N41" si="28">L40-G40</f>
        <v>-1.5182488550620681</v>
      </c>
      <c r="O40" s="425">
        <f t="shared" ref="O40:O41" si="29">L40-B40</f>
        <v>-4.9988452468083997</v>
      </c>
      <c r="P40" s="417">
        <f>AVERAGE(K40:L40)</f>
        <v>6.9434250683780867</v>
      </c>
      <c r="Q40" s="256"/>
    </row>
    <row r="41" spans="1:17">
      <c r="A41" s="435" t="s">
        <v>12</v>
      </c>
      <c r="B41" s="426">
        <v>14.29277853075736</v>
      </c>
      <c r="C41" s="427">
        <v>13.823474342192371</v>
      </c>
      <c r="D41" s="427">
        <v>11.849503432931204</v>
      </c>
      <c r="E41" s="427">
        <v>12.212875444624395</v>
      </c>
      <c r="F41" s="427">
        <v>10.924562968412381</v>
      </c>
      <c r="G41" s="427">
        <v>9.4068237931804575</v>
      </c>
      <c r="H41" s="427">
        <v>7.9022785457340454</v>
      </c>
      <c r="I41" s="427">
        <v>8.4091489531101953</v>
      </c>
      <c r="J41" s="427">
        <v>7.8877403205464605</v>
      </c>
      <c r="K41" s="427">
        <v>7.0640149588383245</v>
      </c>
      <c r="L41" s="428">
        <v>8.3121713431612019</v>
      </c>
      <c r="M41" s="423">
        <f t="shared" si="27"/>
        <v>1.2481563843228773</v>
      </c>
      <c r="N41" s="424">
        <f t="shared" si="28"/>
        <v>-1.0946524500192556</v>
      </c>
      <c r="O41" s="425">
        <f t="shared" si="29"/>
        <v>-5.9806071875961582</v>
      </c>
      <c r="P41" s="417">
        <f>AVERAGE(K41:L41)</f>
        <v>7.6880931509997632</v>
      </c>
      <c r="Q41" s="256"/>
    </row>
    <row r="42" spans="1:17">
      <c r="A42" s="434" t="s">
        <v>190</v>
      </c>
      <c r="B42" s="429">
        <f>+B40-B39</f>
        <v>-4.9683136945790807</v>
      </c>
      <c r="C42" s="430">
        <f t="shared" ref="C42:L42" si="30">+C40-C39</f>
        <v>-1.9655181201980199</v>
      </c>
      <c r="D42" s="430">
        <f t="shared" si="30"/>
        <v>-2.5224908358612304</v>
      </c>
      <c r="E42" s="430">
        <f t="shared" si="30"/>
        <v>-2.4704244881682289</v>
      </c>
      <c r="F42" s="430">
        <f t="shared" si="30"/>
        <v>-2.0205820158497279</v>
      </c>
      <c r="G42" s="430">
        <f t="shared" si="30"/>
        <v>-2.0709535194204598</v>
      </c>
      <c r="H42" s="430">
        <f t="shared" si="30"/>
        <v>0.90618189412922057</v>
      </c>
      <c r="I42" s="430">
        <f t="shared" si="30"/>
        <v>0.59564576717007789</v>
      </c>
      <c r="J42" s="430">
        <f t="shared" si="30"/>
        <v>2.2685790651947357</v>
      </c>
      <c r="K42" s="430">
        <f t="shared" si="30"/>
        <v>3.6598054852341022E-2</v>
      </c>
      <c r="L42" s="431">
        <f t="shared" si="30"/>
        <v>-2.8965152118966229</v>
      </c>
      <c r="M42" s="420"/>
      <c r="N42" s="432"/>
      <c r="O42" s="433"/>
      <c r="P42" s="429">
        <f>+P40-P39</f>
        <v>-1.4299585785221414</v>
      </c>
      <c r="Q42" s="257"/>
    </row>
    <row r="43" spans="1:17">
      <c r="A43" s="435" t="s">
        <v>192</v>
      </c>
      <c r="B43" s="429"/>
      <c r="C43" s="430"/>
      <c r="D43" s="430"/>
      <c r="E43" s="430"/>
      <c r="F43" s="430"/>
      <c r="G43" s="430"/>
      <c r="H43" s="430"/>
      <c r="I43" s="430"/>
      <c r="J43" s="430"/>
      <c r="K43" s="430"/>
      <c r="L43" s="431"/>
      <c r="M43" s="429"/>
      <c r="N43" s="430"/>
      <c r="O43" s="421"/>
      <c r="P43" s="429"/>
      <c r="Q43" s="257"/>
    </row>
    <row r="44" spans="1:17">
      <c r="A44" s="434" t="s">
        <v>10</v>
      </c>
      <c r="B44" s="417">
        <v>30.695335207956454</v>
      </c>
      <c r="C44" s="418">
        <v>31.289718659134035</v>
      </c>
      <c r="D44" s="418">
        <v>27.8528894770192</v>
      </c>
      <c r="E44" s="418">
        <v>25.904229003220898</v>
      </c>
      <c r="F44" s="418">
        <v>21.418299665365375</v>
      </c>
      <c r="G44" s="418">
        <v>22.640215573694743</v>
      </c>
      <c r="H44" s="418">
        <v>20.181798726741494</v>
      </c>
      <c r="I44" s="418">
        <v>18.298433022186508</v>
      </c>
      <c r="J44" s="418">
        <v>22.029726411086266</v>
      </c>
      <c r="K44" s="418">
        <v>19.014163390101423</v>
      </c>
      <c r="L44" s="419">
        <v>13.529680726335855</v>
      </c>
      <c r="M44" s="423">
        <f>L44-K44</f>
        <v>-5.4844826637655686</v>
      </c>
      <c r="N44" s="424">
        <f>L44-G44</f>
        <v>-9.1105348473588883</v>
      </c>
      <c r="O44" s="425">
        <f>L44-B44</f>
        <v>-17.165654481620599</v>
      </c>
      <c r="P44" s="417">
        <f>AVERAGE(K44:L44)</f>
        <v>16.271922058218639</v>
      </c>
      <c r="Q44" s="256"/>
    </row>
    <row r="45" spans="1:17">
      <c r="A45" s="434" t="s">
        <v>11</v>
      </c>
      <c r="B45" s="417">
        <v>30.728412182463604</v>
      </c>
      <c r="C45" s="418">
        <v>28.645090288660739</v>
      </c>
      <c r="D45" s="418">
        <v>27.519477442983163</v>
      </c>
      <c r="E45" s="418">
        <v>28.221262955929223</v>
      </c>
      <c r="F45" s="418">
        <v>25.647801218970624</v>
      </c>
      <c r="G45" s="418">
        <v>21.013300685246385</v>
      </c>
      <c r="H45" s="418">
        <v>22.155238772947481</v>
      </c>
      <c r="I45" s="418">
        <v>22.130943630232725</v>
      </c>
      <c r="J45" s="418">
        <v>20.186685539538853</v>
      </c>
      <c r="K45" s="418">
        <v>19.76445711780147</v>
      </c>
      <c r="L45" s="419">
        <v>19.056329953787401</v>
      </c>
      <c r="M45" s="423">
        <f t="shared" ref="M45:M46" si="31">L45-K45</f>
        <v>-0.70812716401406917</v>
      </c>
      <c r="N45" s="424">
        <f t="shared" ref="N45:N46" si="32">L45-G45</f>
        <v>-1.9569707314589841</v>
      </c>
      <c r="O45" s="425">
        <f t="shared" ref="O45:O46" si="33">L45-B45</f>
        <v>-11.672082228676203</v>
      </c>
      <c r="P45" s="417">
        <f>AVERAGE(K45:L45)</f>
        <v>19.410393535794434</v>
      </c>
      <c r="Q45" s="256"/>
    </row>
    <row r="46" spans="1:17">
      <c r="A46" s="435" t="s">
        <v>12</v>
      </c>
      <c r="B46" s="426">
        <v>30.7088098385059</v>
      </c>
      <c r="C46" s="427">
        <v>30.239884954264824</v>
      </c>
      <c r="D46" s="427">
        <v>27.717015889450263</v>
      </c>
      <c r="E46" s="427">
        <v>26.85024441635105</v>
      </c>
      <c r="F46" s="427">
        <v>23.154958635020055</v>
      </c>
      <c r="G46" s="427">
        <v>21.975625656098998</v>
      </c>
      <c r="H46" s="427">
        <v>20.998748479575234</v>
      </c>
      <c r="I46" s="427">
        <v>19.897374047477527</v>
      </c>
      <c r="J46" s="427">
        <v>21.248149737874972</v>
      </c>
      <c r="K46" s="427">
        <v>19.339804028788045</v>
      </c>
      <c r="L46" s="428">
        <v>15.873446489825305</v>
      </c>
      <c r="M46" s="423">
        <f t="shared" si="31"/>
        <v>-3.4663575389627397</v>
      </c>
      <c r="N46" s="424">
        <f t="shared" si="32"/>
        <v>-6.1021791662736931</v>
      </c>
      <c r="O46" s="425">
        <f t="shared" si="33"/>
        <v>-14.835363348680595</v>
      </c>
      <c r="P46" s="417">
        <f>AVERAGE(K46:L46)</f>
        <v>17.606625259306675</v>
      </c>
      <c r="Q46" s="256"/>
    </row>
    <row r="47" spans="1:17">
      <c r="A47" s="434" t="s">
        <v>190</v>
      </c>
      <c r="B47" s="429">
        <f>+B45-B44</f>
        <v>3.307697450714997E-2</v>
      </c>
      <c r="C47" s="430">
        <f t="shared" ref="C47:L47" si="34">+C45-C44</f>
        <v>-2.6446283704732956</v>
      </c>
      <c r="D47" s="430">
        <f t="shared" si="34"/>
        <v>-0.33341203403603714</v>
      </c>
      <c r="E47" s="430">
        <f t="shared" si="34"/>
        <v>2.317033952708325</v>
      </c>
      <c r="F47" s="430">
        <f t="shared" si="34"/>
        <v>4.2295015536052496</v>
      </c>
      <c r="G47" s="430">
        <f t="shared" si="34"/>
        <v>-1.6269148884483577</v>
      </c>
      <c r="H47" s="430">
        <f t="shared" si="34"/>
        <v>1.9734400462059867</v>
      </c>
      <c r="I47" s="430">
        <f t="shared" si="34"/>
        <v>3.832510608046217</v>
      </c>
      <c r="J47" s="430">
        <f t="shared" si="34"/>
        <v>-1.8430408715474123</v>
      </c>
      <c r="K47" s="430">
        <f t="shared" si="34"/>
        <v>0.75029372770004699</v>
      </c>
      <c r="L47" s="431">
        <f t="shared" si="34"/>
        <v>5.5266492274515464</v>
      </c>
      <c r="M47" s="420"/>
      <c r="N47" s="432"/>
      <c r="O47" s="433"/>
      <c r="P47" s="429">
        <f>+P45-P44</f>
        <v>3.1384714775757949</v>
      </c>
      <c r="Q47" s="257"/>
    </row>
    <row r="48" spans="1:17">
      <c r="A48" s="248"/>
      <c r="B48" s="252"/>
      <c r="C48" s="244"/>
      <c r="D48" s="244"/>
      <c r="E48" s="244"/>
      <c r="F48" s="244"/>
      <c r="G48" s="244"/>
      <c r="H48" s="244"/>
      <c r="I48" s="244"/>
      <c r="J48" s="244"/>
      <c r="K48" s="244"/>
      <c r="L48" s="258"/>
      <c r="M48" s="252"/>
      <c r="N48" s="244"/>
      <c r="O48" s="262"/>
      <c r="P48" s="252"/>
      <c r="Q48" s="257"/>
    </row>
    <row r="49" spans="1:1">
      <c r="A49" s="8" t="s">
        <v>69</v>
      </c>
    </row>
  </sheetData>
  <mergeCells count="2">
    <mergeCell ref="A5:P5"/>
    <mergeCell ref="A27:P27"/>
  </mergeCells>
  <phoneticPr fontId="36" type="noConversion"/>
  <pageMargins left="0.70866141732283472" right="0.70866141732283472" top="0.74803149606299213" bottom="0.74803149606299213" header="0.31496062992125984" footer="0.31496062992125984"/>
  <pageSetup paperSize="9" scale="71" fitToWidth="0" orientation="landscape" r:id="rId1"/>
  <headerFooter>
    <oddFooter>&amp;LView&amp;R&amp;P/&amp;N</oddFooter>
  </headerFooter>
  <colBreaks count="2" manualBreakCount="2">
    <brk id="17" max="1048575" man="1"/>
    <brk id="2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07"/>
  <sheetViews>
    <sheetView showGridLines="0" zoomScale="90" zoomScaleNormal="90" workbookViewId="0">
      <pane xSplit="2" ySplit="4" topLeftCell="C5" activePane="bottomRight" state="frozen"/>
      <selection sqref="A1:G1"/>
      <selection pane="topRight" sqref="A1:G1"/>
      <selection pane="bottomLeft" sqref="A1:G1"/>
      <selection pane="bottomRight" sqref="A1:G1"/>
    </sheetView>
  </sheetViews>
  <sheetFormatPr baseColWidth="10" defaultColWidth="8.8984375" defaultRowHeight="13.8"/>
  <cols>
    <col min="1" max="1" width="19.796875" customWidth="1"/>
    <col min="2" max="2" width="7.19921875" customWidth="1"/>
    <col min="3" max="7" width="11.19921875" customWidth="1"/>
    <col min="8" max="14" width="12.19921875" customWidth="1"/>
  </cols>
  <sheetData>
    <row r="1" spans="1:14" ht="17.399999999999999">
      <c r="A1" s="298" t="s">
        <v>13</v>
      </c>
    </row>
    <row r="2" spans="1:14" ht="9.75" customHeight="1"/>
    <row r="3" spans="1:14">
      <c r="A3" s="272" t="s">
        <v>62</v>
      </c>
      <c r="B3" s="1"/>
      <c r="C3" s="1"/>
      <c r="D3" s="1"/>
      <c r="E3" s="1"/>
      <c r="F3" s="1"/>
      <c r="G3" s="1"/>
    </row>
    <row r="4" spans="1:14" ht="26.4">
      <c r="A4" s="518"/>
      <c r="B4" s="519"/>
      <c r="C4" s="316">
        <v>2014</v>
      </c>
      <c r="D4" s="317">
        <v>2015</v>
      </c>
      <c r="E4" s="317">
        <v>2016</v>
      </c>
      <c r="F4" s="317">
        <v>2017</v>
      </c>
      <c r="G4" s="317">
        <v>2018</v>
      </c>
      <c r="H4" s="317">
        <v>2019</v>
      </c>
      <c r="I4" s="317">
        <v>2020</v>
      </c>
      <c r="J4" s="317">
        <v>2021</v>
      </c>
      <c r="K4" s="317">
        <v>2022</v>
      </c>
      <c r="L4" s="317">
        <v>2023</v>
      </c>
      <c r="M4" s="317" t="s">
        <v>4</v>
      </c>
      <c r="N4" s="317" t="s">
        <v>5</v>
      </c>
    </row>
    <row r="5" spans="1:14" ht="13.8" customHeight="1">
      <c r="A5" s="515" t="s">
        <v>63</v>
      </c>
      <c r="B5" s="275" t="s">
        <v>67</v>
      </c>
      <c r="C5" s="277">
        <v>0.58799999999999997</v>
      </c>
      <c r="D5" s="278">
        <v>0.59200000000000008</v>
      </c>
      <c r="E5" s="278">
        <v>0.60299999999999998</v>
      </c>
      <c r="F5" s="278">
        <v>0.61905273023552554</v>
      </c>
      <c r="G5" s="278">
        <v>0.61167956771065779</v>
      </c>
      <c r="H5" s="278">
        <v>0.62005841127256001</v>
      </c>
      <c r="I5" s="278">
        <v>0.62008490905375002</v>
      </c>
      <c r="J5" s="278">
        <v>0.62660228404608997</v>
      </c>
      <c r="K5" s="279">
        <v>0.64457072521241032</v>
      </c>
      <c r="L5" s="280">
        <v>0.67195662329940409</v>
      </c>
      <c r="M5" s="281">
        <f>(L5-K5)*100</f>
        <v>2.7385898086993765</v>
      </c>
      <c r="N5" s="282">
        <f>(L5-G5)*100</f>
        <v>6.0277055588746293</v>
      </c>
    </row>
    <row r="6" spans="1:14">
      <c r="A6" s="516"/>
      <c r="B6" s="276" t="s">
        <v>68</v>
      </c>
      <c r="C6" s="277">
        <v>0.498</v>
      </c>
      <c r="D6" s="278">
        <v>0.49200000000000005</v>
      </c>
      <c r="E6" s="278">
        <v>0.503</v>
      </c>
      <c r="F6" s="278">
        <v>0.5048251482382724</v>
      </c>
      <c r="G6" s="278">
        <v>0.52431746368689769</v>
      </c>
      <c r="H6" s="278">
        <v>0.51821776391954999</v>
      </c>
      <c r="I6" s="278">
        <v>0.51090554669000998</v>
      </c>
      <c r="J6" s="278">
        <v>0.51967034069411999</v>
      </c>
      <c r="K6" s="279">
        <v>0.5537705199582087</v>
      </c>
      <c r="L6" s="280">
        <v>0.54846342897707967</v>
      </c>
      <c r="M6" s="281">
        <f t="shared" ref="M6:M16" si="0">(L6-K6)*100</f>
        <v>-0.53070909811290257</v>
      </c>
      <c r="N6" s="282">
        <f t="shared" ref="N6:N16" si="1">(L6-G6)*100</f>
        <v>2.4145965290181981</v>
      </c>
    </row>
    <row r="7" spans="1:14">
      <c r="A7" s="517"/>
      <c r="B7" s="283" t="s">
        <v>0</v>
      </c>
      <c r="C7" s="284">
        <v>0.54299999999999993</v>
      </c>
      <c r="D7" s="285">
        <v>0.54200000000000004</v>
      </c>
      <c r="E7" s="285">
        <v>0.55299999999999994</v>
      </c>
      <c r="F7" s="285">
        <v>0.56173462296085075</v>
      </c>
      <c r="G7" s="285">
        <v>0.56794274335127914</v>
      </c>
      <c r="H7" s="285">
        <v>0.56911639199710995</v>
      </c>
      <c r="I7" s="285">
        <v>0.56549632678781003</v>
      </c>
      <c r="J7" s="285">
        <v>0.57315781864896997</v>
      </c>
      <c r="K7" s="286">
        <v>0.59908175532436125</v>
      </c>
      <c r="L7" s="287">
        <v>0.6099916416955955</v>
      </c>
      <c r="M7" s="288">
        <f t="shared" si="0"/>
        <v>1.0909886371234245</v>
      </c>
      <c r="N7" s="289">
        <f t="shared" si="1"/>
        <v>4.2048898344316354</v>
      </c>
    </row>
    <row r="8" spans="1:14">
      <c r="A8" s="520" t="s">
        <v>64</v>
      </c>
      <c r="B8" s="13" t="s">
        <v>67</v>
      </c>
      <c r="C8" s="14">
        <v>0.70299999999999996</v>
      </c>
      <c r="D8" s="15">
        <v>0.69700000000000006</v>
      </c>
      <c r="E8" s="15">
        <v>0.70499999999999996</v>
      </c>
      <c r="F8" s="15">
        <v>0.71862439994232996</v>
      </c>
      <c r="G8" s="15">
        <v>0.72781631962620597</v>
      </c>
      <c r="H8" s="15">
        <v>0.73802209321492995</v>
      </c>
      <c r="I8" s="15">
        <v>0.72720118856041005</v>
      </c>
      <c r="J8" s="15">
        <v>0.72917792398109005</v>
      </c>
      <c r="K8" s="174">
        <v>0.74379722443464757</v>
      </c>
      <c r="L8" s="159">
        <v>0.74379901008568128</v>
      </c>
      <c r="M8" s="148">
        <f t="shared" si="0"/>
        <v>1.7856510337033171E-4</v>
      </c>
      <c r="N8" s="147">
        <f t="shared" si="1"/>
        <v>1.5982690459475313</v>
      </c>
    </row>
    <row r="9" spans="1:14">
      <c r="A9" s="521"/>
      <c r="B9" s="13" t="s">
        <v>68</v>
      </c>
      <c r="C9" s="14">
        <v>0.623</v>
      </c>
      <c r="D9" s="15">
        <v>0.629</v>
      </c>
      <c r="E9" s="15">
        <v>0.625</v>
      </c>
      <c r="F9" s="15">
        <v>0.63143559761364143</v>
      </c>
      <c r="G9" s="15">
        <v>0.65893795309935399</v>
      </c>
      <c r="H9" s="15">
        <v>0.66778487866467995</v>
      </c>
      <c r="I9" s="15">
        <v>0.66015303342243004</v>
      </c>
      <c r="J9" s="15">
        <v>0.66983160854930002</v>
      </c>
      <c r="K9" s="174">
        <v>0.68516692129304113</v>
      </c>
      <c r="L9" s="159">
        <v>0.68303364798953525</v>
      </c>
      <c r="M9" s="149">
        <f t="shared" si="0"/>
        <v>-0.21332733035058782</v>
      </c>
      <c r="N9" s="150">
        <f t="shared" si="1"/>
        <v>2.4095694890181263</v>
      </c>
    </row>
    <row r="10" spans="1:14">
      <c r="A10" s="522"/>
      <c r="B10" s="13" t="s">
        <v>0</v>
      </c>
      <c r="C10" s="14">
        <v>0.66400000000000003</v>
      </c>
      <c r="D10" s="15">
        <v>0.66400000000000003</v>
      </c>
      <c r="E10" s="15">
        <v>0.66500000000000004</v>
      </c>
      <c r="F10" s="15">
        <v>0.67534003146071886</v>
      </c>
      <c r="G10" s="15">
        <v>0.69364520431581056</v>
      </c>
      <c r="H10" s="15">
        <v>0.7031745289868</v>
      </c>
      <c r="I10" s="15">
        <v>0.69393949774106001</v>
      </c>
      <c r="J10" s="15">
        <v>0.69974302219721995</v>
      </c>
      <c r="K10" s="174">
        <v>0.71467469735172562</v>
      </c>
      <c r="L10" s="159">
        <v>0.71360162785758785</v>
      </c>
      <c r="M10" s="151">
        <f t="shared" si="0"/>
        <v>-0.10730694941377683</v>
      </c>
      <c r="N10" s="152">
        <f t="shared" si="1"/>
        <v>1.9956423541777291</v>
      </c>
    </row>
    <row r="11" spans="1:14">
      <c r="A11" s="520" t="s">
        <v>65</v>
      </c>
      <c r="B11" s="9" t="s">
        <v>67</v>
      </c>
      <c r="C11" s="10">
        <v>0.60099999999999998</v>
      </c>
      <c r="D11" s="11">
        <v>0.60099999999999998</v>
      </c>
      <c r="E11" s="11">
        <v>0.61299999999999999</v>
      </c>
      <c r="F11" s="11">
        <v>0.61675335295044986</v>
      </c>
      <c r="G11" s="11">
        <v>0.62361021274459927</v>
      </c>
      <c r="H11" s="11">
        <v>0.62297651815010002</v>
      </c>
      <c r="I11" s="11">
        <v>0.62751098831797003</v>
      </c>
      <c r="J11" s="11">
        <v>0.63279508193189005</v>
      </c>
      <c r="K11" s="173">
        <v>0.63427386354384929</v>
      </c>
      <c r="L11" s="158">
        <v>0.62603380202161929</v>
      </c>
      <c r="M11" s="148">
        <f t="shared" si="0"/>
        <v>-0.82400615222300022</v>
      </c>
      <c r="N11" s="147">
        <f t="shared" si="1"/>
        <v>0.24235892770200218</v>
      </c>
    </row>
    <row r="12" spans="1:14">
      <c r="A12" s="521"/>
      <c r="B12" s="13" t="s">
        <v>68</v>
      </c>
      <c r="C12" s="14">
        <v>0.52900000000000003</v>
      </c>
      <c r="D12" s="15">
        <v>0.52400000000000002</v>
      </c>
      <c r="E12" s="15">
        <v>0.52900000000000003</v>
      </c>
      <c r="F12" s="15">
        <v>0.53668508407287807</v>
      </c>
      <c r="G12" s="15">
        <v>0.54403358421040304</v>
      </c>
      <c r="H12" s="15">
        <v>0.56094184029188998</v>
      </c>
      <c r="I12" s="15">
        <v>0.55596696164546999</v>
      </c>
      <c r="J12" s="15">
        <v>0.56001475434361003</v>
      </c>
      <c r="K12" s="174">
        <v>0.56562887204868595</v>
      </c>
      <c r="L12" s="159">
        <v>0.57214409670277067</v>
      </c>
      <c r="M12" s="149">
        <f t="shared" si="0"/>
        <v>0.6515224654084717</v>
      </c>
      <c r="N12" s="150">
        <f t="shared" si="1"/>
        <v>2.8110512492367623</v>
      </c>
    </row>
    <row r="13" spans="1:14">
      <c r="A13" s="522"/>
      <c r="B13" s="18" t="s">
        <v>0</v>
      </c>
      <c r="C13" s="19">
        <v>0.56499999999999995</v>
      </c>
      <c r="D13" s="20">
        <v>0.56200000000000006</v>
      </c>
      <c r="E13" s="20">
        <v>0.57100000000000006</v>
      </c>
      <c r="F13" s="20">
        <v>0.57664320969210914</v>
      </c>
      <c r="G13" s="20">
        <v>0.58377288587899656</v>
      </c>
      <c r="H13" s="20">
        <v>0.59193129685385004</v>
      </c>
      <c r="I13" s="20">
        <v>0.59172549512200001</v>
      </c>
      <c r="J13" s="20">
        <v>0.59640154143277002</v>
      </c>
      <c r="K13" s="175">
        <v>0.59992584114848602</v>
      </c>
      <c r="L13" s="160">
        <v>0.59907903463262513</v>
      </c>
      <c r="M13" s="151">
        <f t="shared" si="0"/>
        <v>-8.4680651586088729E-2</v>
      </c>
      <c r="N13" s="152">
        <f t="shared" si="1"/>
        <v>1.5306148753628568</v>
      </c>
    </row>
    <row r="14" spans="1:14">
      <c r="A14" s="520" t="s">
        <v>66</v>
      </c>
      <c r="B14" s="13" t="s">
        <v>67</v>
      </c>
      <c r="C14" s="14">
        <v>0.65799999999999992</v>
      </c>
      <c r="D14" s="15">
        <v>0.65500000000000003</v>
      </c>
      <c r="E14" s="15">
        <v>0.66500000000000004</v>
      </c>
      <c r="F14" s="15">
        <v>0.67539007658820571</v>
      </c>
      <c r="G14" s="15">
        <v>0.68202292988202406</v>
      </c>
      <c r="H14" s="15">
        <v>0.68856398648077</v>
      </c>
      <c r="I14" s="15">
        <v>0.68377265189531</v>
      </c>
      <c r="J14" s="15">
        <v>0.68730694260876002</v>
      </c>
      <c r="K14" s="174">
        <v>0.69818177603646692</v>
      </c>
      <c r="L14" s="159">
        <v>0.69875192340571035</v>
      </c>
      <c r="M14" s="149">
        <f t="shared" si="0"/>
        <v>5.7014736924343445E-2</v>
      </c>
      <c r="N14" s="150">
        <f t="shared" si="1"/>
        <v>1.6728993523686286</v>
      </c>
    </row>
    <row r="15" spans="1:14">
      <c r="A15" s="521"/>
      <c r="B15" s="13" t="s">
        <v>68</v>
      </c>
      <c r="C15" s="14">
        <v>0.57899999999999996</v>
      </c>
      <c r="D15" s="15">
        <v>0.57999999999999996</v>
      </c>
      <c r="E15" s="15">
        <v>0.58099999999999996</v>
      </c>
      <c r="F15" s="15">
        <v>0.58703941068532417</v>
      </c>
      <c r="G15" s="15">
        <v>0.60719270776558942</v>
      </c>
      <c r="H15" s="15">
        <v>0.61694173449212997</v>
      </c>
      <c r="I15" s="15">
        <v>0.61015326150254001</v>
      </c>
      <c r="J15" s="15">
        <v>0.61793709250900997</v>
      </c>
      <c r="K15" s="174">
        <v>0.63231926175277819</v>
      </c>
      <c r="L15" s="159">
        <v>0.63258250503020275</v>
      </c>
      <c r="M15" s="149">
        <f t="shared" si="0"/>
        <v>2.6324327742455189E-2</v>
      </c>
      <c r="N15" s="150">
        <f t="shared" si="1"/>
        <v>2.5389797264613323</v>
      </c>
    </row>
    <row r="16" spans="1:14">
      <c r="A16" s="522"/>
      <c r="B16" s="18" t="s">
        <v>0</v>
      </c>
      <c r="C16" s="19">
        <v>0.61899999999999999</v>
      </c>
      <c r="D16" s="20">
        <v>0.61799999999999999</v>
      </c>
      <c r="E16" s="20">
        <v>0.623</v>
      </c>
      <c r="F16" s="20">
        <v>0.63134996252383868</v>
      </c>
      <c r="G16" s="20">
        <v>0.64475412320420933</v>
      </c>
      <c r="H16" s="20">
        <v>0.65289869638264997</v>
      </c>
      <c r="I16" s="20">
        <v>0.64712305334885001</v>
      </c>
      <c r="J16" s="20">
        <v>0.65278153065461997</v>
      </c>
      <c r="K16" s="175">
        <v>0.66535907908912728</v>
      </c>
      <c r="L16" s="160">
        <v>0.66576529517273497</v>
      </c>
      <c r="M16" s="151">
        <f t="shared" si="0"/>
        <v>4.0621608360769113E-2</v>
      </c>
      <c r="N16" s="152">
        <f t="shared" si="1"/>
        <v>2.1011171968525644</v>
      </c>
    </row>
    <row r="17" spans="1:15">
      <c r="A17" s="7" t="s">
        <v>69</v>
      </c>
      <c r="B17" s="6"/>
      <c r="C17" s="4"/>
      <c r="D17" s="5"/>
      <c r="E17" s="5"/>
      <c r="H17" s="2"/>
      <c r="I17" s="2"/>
      <c r="J17" s="2"/>
      <c r="K17" s="2"/>
      <c r="L17" s="2"/>
    </row>
    <row r="18" spans="1:15" ht="9.75" customHeight="1">
      <c r="A18" s="8"/>
    </row>
    <row r="19" spans="1:15">
      <c r="A19" s="272" t="s">
        <v>70</v>
      </c>
      <c r="B19" s="1"/>
      <c r="C19" s="1"/>
      <c r="D19" s="1"/>
      <c r="E19" s="1"/>
      <c r="F19" s="1"/>
      <c r="G19" s="1"/>
    </row>
    <row r="20" spans="1:15" ht="26.4">
      <c r="A20" s="518"/>
      <c r="B20" s="519"/>
      <c r="C20" s="316">
        <v>2014</v>
      </c>
      <c r="D20" s="317">
        <v>2015</v>
      </c>
      <c r="E20" s="317">
        <v>2016</v>
      </c>
      <c r="F20" s="317">
        <v>2017</v>
      </c>
      <c r="G20" s="317">
        <v>2018</v>
      </c>
      <c r="H20" s="317">
        <v>2019</v>
      </c>
      <c r="I20" s="317">
        <v>2020</v>
      </c>
      <c r="J20" s="317">
        <v>2021</v>
      </c>
      <c r="K20" s="317">
        <v>2022</v>
      </c>
      <c r="L20" s="317">
        <v>2023</v>
      </c>
      <c r="M20" s="317" t="s">
        <v>4</v>
      </c>
      <c r="N20" s="317" t="s">
        <v>5</v>
      </c>
    </row>
    <row r="21" spans="1:15">
      <c r="A21" s="515" t="s">
        <v>63</v>
      </c>
      <c r="B21" s="275" t="s">
        <v>67</v>
      </c>
      <c r="C21" s="277">
        <v>0.63800000000000001</v>
      </c>
      <c r="D21" s="278">
        <v>0.64300000000000002</v>
      </c>
      <c r="E21" s="278">
        <v>0.65300000000000002</v>
      </c>
      <c r="F21" s="278">
        <v>0.67</v>
      </c>
      <c r="G21" s="278">
        <v>0.66347315140247787</v>
      </c>
      <c r="H21" s="278">
        <v>0.67390866272055805</v>
      </c>
      <c r="I21" s="278">
        <v>0.67306822354800777</v>
      </c>
      <c r="J21" s="278">
        <v>0.68160228746922247</v>
      </c>
      <c r="K21" s="279">
        <v>0.70262016510916481</v>
      </c>
      <c r="L21" s="280">
        <v>0.73441674144837732</v>
      </c>
      <c r="M21" s="281">
        <f>(L21-K21)*100</f>
        <v>3.1796576339212512</v>
      </c>
      <c r="N21" s="282">
        <f>(L21-G21)*100</f>
        <v>7.0943590045899452</v>
      </c>
      <c r="O21" s="3"/>
    </row>
    <row r="22" spans="1:15">
      <c r="A22" s="516"/>
      <c r="B22" s="276" t="s">
        <v>68</v>
      </c>
      <c r="C22" s="277">
        <v>0.53700000000000003</v>
      </c>
      <c r="D22" s="278">
        <v>0.53200000000000003</v>
      </c>
      <c r="E22" s="278">
        <v>0.54300000000000004</v>
      </c>
      <c r="F22" s="278">
        <v>0.54600000000000004</v>
      </c>
      <c r="G22" s="278">
        <v>0.56562671074950721</v>
      </c>
      <c r="H22" s="278">
        <v>0.55993613231416051</v>
      </c>
      <c r="I22" s="278">
        <v>0.55307267014040806</v>
      </c>
      <c r="J22" s="278">
        <v>0.56230328304250277</v>
      </c>
      <c r="K22" s="279">
        <v>0.60118071243075466</v>
      </c>
      <c r="L22" s="280">
        <v>0.59725627449526653</v>
      </c>
      <c r="M22" s="281">
        <f t="shared" ref="M22:M32" si="2">(L22-K22)*100</f>
        <v>-0.39244379354881342</v>
      </c>
      <c r="N22" s="282">
        <f t="shared" ref="N22:N32" si="3">(L22-G22)*100</f>
        <v>3.1629563745759315</v>
      </c>
    </row>
    <row r="23" spans="1:15">
      <c r="A23" s="517"/>
      <c r="B23" s="283" t="s">
        <v>0</v>
      </c>
      <c r="C23" s="284">
        <v>0.58699999999999997</v>
      </c>
      <c r="D23" s="285">
        <v>0.58699999999999997</v>
      </c>
      <c r="E23" s="285">
        <v>0.59799999999999998</v>
      </c>
      <c r="F23" s="285">
        <v>0.60799999999999998</v>
      </c>
      <c r="G23" s="285">
        <v>0.6143936196690799</v>
      </c>
      <c r="H23" s="285">
        <v>0.61679125132861268</v>
      </c>
      <c r="I23" s="285">
        <v>0.6129646650055518</v>
      </c>
      <c r="J23" s="285">
        <v>0.62189760749097356</v>
      </c>
      <c r="K23" s="286">
        <v>0.65170974181006924</v>
      </c>
      <c r="L23" s="287">
        <v>0.66544231557917111</v>
      </c>
      <c r="M23" s="288">
        <f t="shared" si="2"/>
        <v>1.3732573769101863</v>
      </c>
      <c r="N23" s="289">
        <f t="shared" si="3"/>
        <v>5.1048695910091197</v>
      </c>
    </row>
    <row r="24" spans="1:15">
      <c r="A24" s="520" t="s">
        <v>64</v>
      </c>
      <c r="B24" s="13" t="s">
        <v>67</v>
      </c>
      <c r="C24" s="14">
        <v>0.76200000000000001</v>
      </c>
      <c r="D24" s="15">
        <v>0.75600000000000001</v>
      </c>
      <c r="E24" s="15">
        <v>0.76300000000000001</v>
      </c>
      <c r="F24" s="15">
        <v>0.77700000000000002</v>
      </c>
      <c r="G24" s="15">
        <v>0.78487618629096212</v>
      </c>
      <c r="H24" s="15">
        <v>0.79306119585636003</v>
      </c>
      <c r="I24" s="15">
        <v>0.784673621426485</v>
      </c>
      <c r="J24" s="15">
        <v>0.78572952704522381</v>
      </c>
      <c r="K24" s="174">
        <v>0.80214317927802492</v>
      </c>
      <c r="L24" s="159">
        <v>0.80329317446617765</v>
      </c>
      <c r="M24" s="148">
        <f t="shared" si="2"/>
        <v>0.11499951881527304</v>
      </c>
      <c r="N24" s="147">
        <f t="shared" si="3"/>
        <v>1.8416988175215532</v>
      </c>
    </row>
    <row r="25" spans="1:15">
      <c r="A25" s="521"/>
      <c r="B25" s="13" t="s">
        <v>68</v>
      </c>
      <c r="C25" s="14">
        <v>0.67600000000000005</v>
      </c>
      <c r="D25" s="15">
        <v>0.68200000000000005</v>
      </c>
      <c r="E25" s="15">
        <v>0.67700000000000005</v>
      </c>
      <c r="F25" s="15">
        <v>0.68200000000000005</v>
      </c>
      <c r="G25" s="15">
        <v>0.7074663654427864</v>
      </c>
      <c r="H25" s="15">
        <v>0.71547905628059072</v>
      </c>
      <c r="I25" s="15">
        <v>0.70938489842843611</v>
      </c>
      <c r="J25" s="15">
        <v>0.71927039493178313</v>
      </c>
      <c r="K25" s="174">
        <v>0.73221014071858004</v>
      </c>
      <c r="L25" s="159">
        <v>0.73276806428617713</v>
      </c>
      <c r="M25" s="149">
        <f t="shared" si="2"/>
        <v>5.5792356759709616E-2</v>
      </c>
      <c r="N25" s="150">
        <f t="shared" si="3"/>
        <v>2.530169884339073</v>
      </c>
    </row>
    <row r="26" spans="1:15">
      <c r="A26" s="522"/>
      <c r="B26" s="13" t="s">
        <v>0</v>
      </c>
      <c r="C26" s="14">
        <v>0.71899999999999997</v>
      </c>
      <c r="D26" s="15">
        <v>0.71899999999999997</v>
      </c>
      <c r="E26" s="15">
        <v>0.72</v>
      </c>
      <c r="F26" s="15">
        <v>0.73</v>
      </c>
      <c r="G26" s="15">
        <v>0.74641746654048935</v>
      </c>
      <c r="H26" s="15">
        <v>0.75450834039378356</v>
      </c>
      <c r="I26" s="15">
        <v>0.74725918617959064</v>
      </c>
      <c r="J26" s="15">
        <v>0.75270805440655242</v>
      </c>
      <c r="K26" s="174">
        <v>0.7673426726244158</v>
      </c>
      <c r="L26" s="159">
        <v>0.76818063554273464</v>
      </c>
      <c r="M26" s="151">
        <f t="shared" si="2"/>
        <v>8.3796291831883529E-2</v>
      </c>
      <c r="N26" s="152">
        <f t="shared" si="3"/>
        <v>2.1763169002245286</v>
      </c>
    </row>
    <row r="27" spans="1:15">
      <c r="A27" s="520" t="s">
        <v>65</v>
      </c>
      <c r="B27" s="9" t="s">
        <v>67</v>
      </c>
      <c r="C27" s="10">
        <v>0.65900000000000003</v>
      </c>
      <c r="D27" s="11">
        <v>0.65900000000000003</v>
      </c>
      <c r="E27" s="11">
        <v>0.67300000000000004</v>
      </c>
      <c r="F27" s="11">
        <v>0.67700000000000005</v>
      </c>
      <c r="G27" s="11">
        <v>0.68172355477216973</v>
      </c>
      <c r="H27" s="11">
        <v>0.68173365592534296</v>
      </c>
      <c r="I27" s="11">
        <v>0.68524442643425909</v>
      </c>
      <c r="J27" s="11">
        <v>0.69198399191618354</v>
      </c>
      <c r="K27" s="173">
        <v>0.69509914557472186</v>
      </c>
      <c r="L27" s="158">
        <v>0.68577433903090412</v>
      </c>
      <c r="M27" s="148">
        <f t="shared" si="2"/>
        <v>-0.93248065438177319</v>
      </c>
      <c r="N27" s="147">
        <f t="shared" si="3"/>
        <v>0.40507842587343967</v>
      </c>
    </row>
    <row r="28" spans="1:15">
      <c r="A28" s="521"/>
      <c r="B28" s="13" t="s">
        <v>68</v>
      </c>
      <c r="C28" s="14">
        <v>0.57799999999999996</v>
      </c>
      <c r="D28" s="15">
        <v>0.57199999999999995</v>
      </c>
      <c r="E28" s="15">
        <v>0.57899999999999996</v>
      </c>
      <c r="F28" s="15">
        <v>0.58699999999999997</v>
      </c>
      <c r="G28" s="15">
        <v>0.59293244973978387</v>
      </c>
      <c r="H28" s="15">
        <v>0.61106202726581327</v>
      </c>
      <c r="I28" s="15">
        <v>0.60704341417216756</v>
      </c>
      <c r="J28" s="15">
        <v>0.61214613166973864</v>
      </c>
      <c r="K28" s="174">
        <v>0.61825002756388936</v>
      </c>
      <c r="L28" s="159">
        <v>0.62363523766164353</v>
      </c>
      <c r="M28" s="149">
        <f t="shared" si="2"/>
        <v>0.53852100977541673</v>
      </c>
      <c r="N28" s="150">
        <f t="shared" si="3"/>
        <v>3.0702787921859653</v>
      </c>
    </row>
    <row r="29" spans="1:15">
      <c r="A29" s="522"/>
      <c r="B29" s="18" t="s">
        <v>0</v>
      </c>
      <c r="C29" s="19">
        <v>0.61799999999999999</v>
      </c>
      <c r="D29" s="20">
        <v>0.61499999999999999</v>
      </c>
      <c r="E29" s="20">
        <v>0.626</v>
      </c>
      <c r="F29" s="20">
        <v>0.63200000000000001</v>
      </c>
      <c r="G29" s="20">
        <v>0.63716736449536804</v>
      </c>
      <c r="H29" s="20">
        <v>0.64628175488945583</v>
      </c>
      <c r="I29" s="20">
        <v>0.6460381668671521</v>
      </c>
      <c r="J29" s="20">
        <v>0.65197053984544173</v>
      </c>
      <c r="K29" s="175">
        <v>0.65655377320410158</v>
      </c>
      <c r="L29" s="160">
        <v>0.65461457490911878</v>
      </c>
      <c r="M29" s="151">
        <f t="shared" si="2"/>
        <v>-0.19391982949827913</v>
      </c>
      <c r="N29" s="152">
        <f t="shared" si="3"/>
        <v>1.7447210413750747</v>
      </c>
    </row>
    <row r="30" spans="1:15">
      <c r="A30" s="520" t="s">
        <v>66</v>
      </c>
      <c r="B30" s="13" t="s">
        <v>67</v>
      </c>
      <c r="C30" s="10">
        <v>0.71599999999999997</v>
      </c>
      <c r="D30" s="11">
        <v>0.71299999999999997</v>
      </c>
      <c r="E30" s="11">
        <v>0.72299999999999998</v>
      </c>
      <c r="F30" s="11">
        <v>0.73399999999999999</v>
      </c>
      <c r="G30" s="15">
        <v>0.73904913321893462</v>
      </c>
      <c r="H30" s="15">
        <v>0.74487625413863134</v>
      </c>
      <c r="I30" s="15">
        <v>0.74101069650873663</v>
      </c>
      <c r="J30" s="15">
        <v>0.74466446409033105</v>
      </c>
      <c r="K30" s="174">
        <v>0.75742914043884912</v>
      </c>
      <c r="L30" s="159">
        <v>0.7588297559801761</v>
      </c>
      <c r="M30" s="149">
        <f t="shared" si="2"/>
        <v>0.14006155413269772</v>
      </c>
      <c r="N30" s="150">
        <f t="shared" si="3"/>
        <v>1.9780622761241484</v>
      </c>
    </row>
    <row r="31" spans="1:15">
      <c r="A31" s="521"/>
      <c r="B31" s="13" t="s">
        <v>68</v>
      </c>
      <c r="C31" s="14">
        <v>0.629</v>
      </c>
      <c r="D31" s="15">
        <v>0.63</v>
      </c>
      <c r="E31" s="15">
        <v>0.63</v>
      </c>
      <c r="F31" s="15">
        <v>0.63600000000000001</v>
      </c>
      <c r="G31" s="15">
        <v>0.65521997401541809</v>
      </c>
      <c r="H31" s="15">
        <v>0.66489513201124506</v>
      </c>
      <c r="I31" s="15">
        <v>0.65932097321201477</v>
      </c>
      <c r="J31" s="15">
        <v>0.66760381127409185</v>
      </c>
      <c r="K31" s="174">
        <v>0.68130064439142923</v>
      </c>
      <c r="L31" s="159">
        <v>0.68284538951209173</v>
      </c>
      <c r="M31" s="149">
        <f t="shared" si="2"/>
        <v>0.1544745120662494</v>
      </c>
      <c r="N31" s="150">
        <f t="shared" si="3"/>
        <v>2.7625415496673633</v>
      </c>
    </row>
    <row r="32" spans="1:15">
      <c r="A32" s="522"/>
      <c r="B32" s="18" t="s">
        <v>0</v>
      </c>
      <c r="C32" s="19">
        <v>0.67300000000000004</v>
      </c>
      <c r="D32" s="20">
        <v>0.67200000000000004</v>
      </c>
      <c r="E32" s="20">
        <v>0.67700000000000005</v>
      </c>
      <c r="F32" s="20">
        <v>0.68500000000000005</v>
      </c>
      <c r="G32" s="20">
        <v>0.69722475031878028</v>
      </c>
      <c r="H32" s="20">
        <v>0.70497471839874704</v>
      </c>
      <c r="I32" s="20">
        <v>0.70026562335871811</v>
      </c>
      <c r="J32" s="20">
        <v>0.70623968160619199</v>
      </c>
      <c r="K32" s="175">
        <v>0.71941436681483173</v>
      </c>
      <c r="L32" s="160">
        <v>0.72087065440042952</v>
      </c>
      <c r="M32" s="151">
        <f t="shared" si="2"/>
        <v>0.1456287585597793</v>
      </c>
      <c r="N32" s="152">
        <f t="shared" si="3"/>
        <v>2.3645904081649238</v>
      </c>
    </row>
    <row r="33" spans="1:14">
      <c r="A33" s="7" t="s">
        <v>69</v>
      </c>
      <c r="B33" s="6"/>
      <c r="C33" s="4"/>
      <c r="D33" s="4"/>
      <c r="E33" s="4"/>
      <c r="F33" s="4"/>
      <c r="G33" s="4"/>
      <c r="H33" s="4"/>
      <c r="I33" s="4"/>
      <c r="J33" s="4"/>
      <c r="K33" s="4"/>
      <c r="L33" s="4"/>
    </row>
    <row r="34" spans="1:14">
      <c r="A34" s="8"/>
    </row>
    <row r="35" spans="1:14">
      <c r="A35" s="272" t="s">
        <v>72</v>
      </c>
      <c r="B35" s="1"/>
      <c r="C35" s="1"/>
      <c r="D35" s="1"/>
      <c r="E35" s="1"/>
      <c r="F35" s="1"/>
      <c r="G35" s="1"/>
    </row>
    <row r="36" spans="1:14" ht="26.4">
      <c r="A36" s="518"/>
      <c r="B36" s="519"/>
      <c r="C36" s="316">
        <v>2014</v>
      </c>
      <c r="D36" s="317">
        <v>2015</v>
      </c>
      <c r="E36" s="317">
        <v>2016</v>
      </c>
      <c r="F36" s="317">
        <v>2017</v>
      </c>
      <c r="G36" s="317">
        <v>2018</v>
      </c>
      <c r="H36" s="317">
        <v>2019</v>
      </c>
      <c r="I36" s="317">
        <v>2020</v>
      </c>
      <c r="J36" s="317">
        <v>2021</v>
      </c>
      <c r="K36" s="317">
        <v>2022</v>
      </c>
      <c r="L36" s="317">
        <v>2023</v>
      </c>
      <c r="M36" s="317" t="s">
        <v>4</v>
      </c>
      <c r="N36" s="317" t="s">
        <v>5</v>
      </c>
    </row>
    <row r="37" spans="1:14" ht="15" customHeight="1">
      <c r="A37" s="515" t="s">
        <v>63</v>
      </c>
      <c r="B37" s="275" t="s">
        <v>67</v>
      </c>
      <c r="C37" s="290">
        <v>229334.21137194999</v>
      </c>
      <c r="D37" s="291">
        <v>233760.38288089001</v>
      </c>
      <c r="E37" s="291">
        <v>238910.52604819799</v>
      </c>
      <c r="F37" s="291">
        <v>245452</v>
      </c>
      <c r="G37" s="291">
        <v>245508.45181299999</v>
      </c>
      <c r="H37" s="291">
        <v>251477.55490361701</v>
      </c>
      <c r="I37" s="291">
        <v>254132.34368081801</v>
      </c>
      <c r="J37" s="291">
        <v>258304.729504032</v>
      </c>
      <c r="K37" s="292">
        <v>269165</v>
      </c>
      <c r="L37" s="293">
        <v>284790</v>
      </c>
      <c r="M37" s="278">
        <f>((L37/K37)-1)</f>
        <v>5.8049895045789723E-2</v>
      </c>
      <c r="N37" s="278">
        <f>((L37/G37)-1)</f>
        <v>0.16000079792332422</v>
      </c>
    </row>
    <row r="38" spans="1:14">
      <c r="A38" s="516"/>
      <c r="B38" s="276" t="s">
        <v>68</v>
      </c>
      <c r="C38" s="290">
        <v>196123.70848100999</v>
      </c>
      <c r="D38" s="291">
        <v>195604.900156875</v>
      </c>
      <c r="E38" s="291">
        <v>200794.548660792</v>
      </c>
      <c r="F38" s="291">
        <v>201599</v>
      </c>
      <c r="G38" s="291">
        <v>210982.20148282501</v>
      </c>
      <c r="H38" s="291">
        <v>210353.14096805299</v>
      </c>
      <c r="I38" s="291">
        <v>209378.41705979599</v>
      </c>
      <c r="J38" s="291">
        <v>214051.823579152</v>
      </c>
      <c r="K38" s="292">
        <v>232155</v>
      </c>
      <c r="L38" s="293">
        <v>234099</v>
      </c>
      <c r="M38" s="278">
        <f t="shared" ref="M38:M48" si="4">((L38/K38)-1)</f>
        <v>8.3737158364023401E-3</v>
      </c>
      <c r="N38" s="278">
        <f t="shared" ref="N38:N48" si="5">((L38/G38)-1)</f>
        <v>0.10956752917879098</v>
      </c>
    </row>
    <row r="39" spans="1:14">
      <c r="A39" s="517"/>
      <c r="B39" s="283" t="s">
        <v>0</v>
      </c>
      <c r="C39" s="294">
        <v>425457.91985295998</v>
      </c>
      <c r="D39" s="295">
        <v>429365.28303776501</v>
      </c>
      <c r="E39" s="295">
        <v>439705.07470898598</v>
      </c>
      <c r="F39" s="295">
        <v>447051</v>
      </c>
      <c r="G39" s="295">
        <v>456490.653295825</v>
      </c>
      <c r="H39" s="295">
        <v>461830.69587166503</v>
      </c>
      <c r="I39" s="295">
        <v>463510.76074061199</v>
      </c>
      <c r="J39" s="295">
        <v>472356.55308318097</v>
      </c>
      <c r="K39" s="296">
        <v>501320</v>
      </c>
      <c r="L39" s="297">
        <v>518890</v>
      </c>
      <c r="M39" s="285">
        <f t="shared" si="4"/>
        <v>3.5047474666879408E-2</v>
      </c>
      <c r="N39" s="285">
        <f t="shared" si="5"/>
        <v>0.13669359110346924</v>
      </c>
    </row>
    <row r="40" spans="1:14">
      <c r="A40" s="520" t="s">
        <v>64</v>
      </c>
      <c r="B40" s="13" t="s">
        <v>67</v>
      </c>
      <c r="C40" s="23">
        <v>1473757.4867751</v>
      </c>
      <c r="D40" s="24">
        <v>1462968.4864040101</v>
      </c>
      <c r="E40" s="24">
        <v>1479130.63791933</v>
      </c>
      <c r="F40" s="24">
        <v>1500871</v>
      </c>
      <c r="G40" s="24">
        <v>1526066.8185902601</v>
      </c>
      <c r="H40" s="24">
        <v>1551036.27187115</v>
      </c>
      <c r="I40" s="24">
        <v>1531987.83552894</v>
      </c>
      <c r="J40" s="24">
        <v>1540857.40810966</v>
      </c>
      <c r="K40" s="178">
        <v>1581031</v>
      </c>
      <c r="L40" s="161">
        <v>1590966</v>
      </c>
      <c r="M40" s="11">
        <f t="shared" si="4"/>
        <v>6.2838742567350447E-3</v>
      </c>
      <c r="N40" s="11">
        <f t="shared" si="5"/>
        <v>4.252709030767865E-2</v>
      </c>
    </row>
    <row r="41" spans="1:14">
      <c r="A41" s="521"/>
      <c r="B41" s="13" t="s">
        <v>68</v>
      </c>
      <c r="C41" s="25">
        <v>1281639.7187401</v>
      </c>
      <c r="D41" s="26">
        <v>1296069.8382520899</v>
      </c>
      <c r="E41" s="26">
        <v>1288738.3248596401</v>
      </c>
      <c r="F41" s="26">
        <v>1300149</v>
      </c>
      <c r="G41" s="26">
        <v>1360301.62630901</v>
      </c>
      <c r="H41" s="26">
        <v>1381927.7174986899</v>
      </c>
      <c r="I41" s="26">
        <v>1369137.09161235</v>
      </c>
      <c r="J41" s="26">
        <v>1392900.9309723999</v>
      </c>
      <c r="K41" s="164">
        <v>1437374</v>
      </c>
      <c r="L41" s="162">
        <v>1443246</v>
      </c>
      <c r="M41" s="15">
        <f t="shared" si="4"/>
        <v>4.0852276443013036E-3</v>
      </c>
      <c r="N41" s="15">
        <f t="shared" si="5"/>
        <v>6.0974986787340812E-2</v>
      </c>
    </row>
    <row r="42" spans="1:14">
      <c r="A42" s="522"/>
      <c r="B42" s="13" t="s">
        <v>0</v>
      </c>
      <c r="C42" s="27">
        <v>2755397.2055151002</v>
      </c>
      <c r="D42" s="28">
        <v>2759038.3246561</v>
      </c>
      <c r="E42" s="28">
        <v>2767868.9627789599</v>
      </c>
      <c r="F42" s="28">
        <v>2801020</v>
      </c>
      <c r="G42" s="28">
        <v>2886368.4448992801</v>
      </c>
      <c r="H42" s="28">
        <v>2932963.9893698702</v>
      </c>
      <c r="I42" s="28">
        <v>2901124.9271412701</v>
      </c>
      <c r="J42" s="28">
        <v>2933758.3390820599</v>
      </c>
      <c r="K42" s="179">
        <v>3018405</v>
      </c>
      <c r="L42" s="163">
        <v>3034212</v>
      </c>
      <c r="M42" s="20">
        <f t="shared" si="4"/>
        <v>5.2368717915587393E-3</v>
      </c>
      <c r="N42" s="20">
        <f t="shared" si="5"/>
        <v>5.122130383665513E-2</v>
      </c>
    </row>
    <row r="43" spans="1:14">
      <c r="A43" s="520" t="s">
        <v>65</v>
      </c>
      <c r="B43" s="9" t="s">
        <v>67</v>
      </c>
      <c r="C43" s="23">
        <v>699388.00610414997</v>
      </c>
      <c r="D43" s="24">
        <v>700132.47221210995</v>
      </c>
      <c r="E43" s="24">
        <v>715027.26478805498</v>
      </c>
      <c r="F43" s="24">
        <v>714805</v>
      </c>
      <c r="G43" s="24">
        <v>723666.60054883198</v>
      </c>
      <c r="H43" s="24">
        <v>723378.84018602502</v>
      </c>
      <c r="I43" s="24">
        <v>729312.56658603903</v>
      </c>
      <c r="J43" s="24">
        <v>736611.18990050803</v>
      </c>
      <c r="K43" s="178">
        <v>740131</v>
      </c>
      <c r="L43" s="161">
        <v>731749</v>
      </c>
      <c r="M43" s="11">
        <f t="shared" si="4"/>
        <v>-1.1325022192017364E-2</v>
      </c>
      <c r="N43" s="11">
        <f t="shared" si="5"/>
        <v>1.1168678290580658E-2</v>
      </c>
    </row>
    <row r="44" spans="1:14">
      <c r="A44" s="521"/>
      <c r="B44" s="13" t="s">
        <v>68</v>
      </c>
      <c r="C44" s="25">
        <v>617100.70644909004</v>
      </c>
      <c r="D44" s="26">
        <v>610756.495048429</v>
      </c>
      <c r="E44" s="26">
        <v>617964.79317636904</v>
      </c>
      <c r="F44" s="26">
        <v>624374</v>
      </c>
      <c r="G44" s="26">
        <v>632879.42717622197</v>
      </c>
      <c r="H44" s="26">
        <v>652518.393479847</v>
      </c>
      <c r="I44" s="26">
        <v>646649.06485858199</v>
      </c>
      <c r="J44" s="26">
        <v>652011.54217176104</v>
      </c>
      <c r="K44" s="164">
        <v>661012</v>
      </c>
      <c r="L44" s="162">
        <v>669277</v>
      </c>
      <c r="M44" s="15">
        <f t="shared" si="4"/>
        <v>1.2503555154823154E-2</v>
      </c>
      <c r="N44" s="15">
        <f t="shared" si="5"/>
        <v>5.7511069661683401E-2</v>
      </c>
    </row>
    <row r="45" spans="1:14">
      <c r="A45" s="522"/>
      <c r="B45" s="18" t="s">
        <v>0</v>
      </c>
      <c r="C45" s="27">
        <v>1316488.7125533</v>
      </c>
      <c r="D45" s="28">
        <v>1310888.96726052</v>
      </c>
      <c r="E45" s="28">
        <v>1332992.0579643699</v>
      </c>
      <c r="F45" s="28">
        <v>1339178</v>
      </c>
      <c r="G45" s="28">
        <v>1356546.02772504</v>
      </c>
      <c r="H45" s="28">
        <v>1375897.23366587</v>
      </c>
      <c r="I45" s="28">
        <v>1375961.63144463</v>
      </c>
      <c r="J45" s="28">
        <v>1388622.73207225</v>
      </c>
      <c r="K45" s="179">
        <v>1401143</v>
      </c>
      <c r="L45" s="163">
        <v>1401026</v>
      </c>
      <c r="M45" s="20">
        <f t="shared" si="4"/>
        <v>-8.3503254128980409E-5</v>
      </c>
      <c r="N45" s="20">
        <f t="shared" si="5"/>
        <v>3.2789136060170421E-2</v>
      </c>
    </row>
    <row r="46" spans="1:14">
      <c r="A46" s="520" t="s">
        <v>66</v>
      </c>
      <c r="B46" s="13" t="s">
        <v>67</v>
      </c>
      <c r="C46" s="23">
        <v>2402479.7042510998</v>
      </c>
      <c r="D46" s="24">
        <v>2396861.3414969598</v>
      </c>
      <c r="E46" s="24">
        <v>2433068.4287555101</v>
      </c>
      <c r="F46" s="24">
        <v>2461128</v>
      </c>
      <c r="G46" s="24">
        <v>2495241.8709520702</v>
      </c>
      <c r="H46" s="24">
        <v>2525892.6669608201</v>
      </c>
      <c r="I46" s="24">
        <v>2515432.7457957901</v>
      </c>
      <c r="J46" s="24">
        <v>2535773.3275142</v>
      </c>
      <c r="K46" s="178">
        <v>2590327</v>
      </c>
      <c r="L46" s="161">
        <v>2607506</v>
      </c>
      <c r="M46" s="15">
        <f t="shared" si="4"/>
        <v>6.6319812131827582E-3</v>
      </c>
      <c r="N46" s="15">
        <f t="shared" si="5"/>
        <v>4.4991281348246481E-2</v>
      </c>
    </row>
    <row r="47" spans="1:14">
      <c r="A47" s="521"/>
      <c r="B47" s="13" t="s">
        <v>68</v>
      </c>
      <c r="C47" s="25">
        <v>2094864.1336703999</v>
      </c>
      <c r="D47" s="26">
        <v>2102431.2334573399</v>
      </c>
      <c r="E47" s="26">
        <v>2107497.66669684</v>
      </c>
      <c r="F47" s="26">
        <v>2126121</v>
      </c>
      <c r="G47" s="26">
        <v>2204163.2549680602</v>
      </c>
      <c r="H47" s="26">
        <v>2244799.25194663</v>
      </c>
      <c r="I47" s="26">
        <v>2225164.5735306898</v>
      </c>
      <c r="J47" s="26">
        <v>2258964.2967233001</v>
      </c>
      <c r="K47" s="164">
        <v>2330541</v>
      </c>
      <c r="L47" s="162">
        <v>2346623</v>
      </c>
      <c r="M47" s="15">
        <f t="shared" si="4"/>
        <v>6.900543693503014E-3</v>
      </c>
      <c r="N47" s="15">
        <f t="shared" si="5"/>
        <v>6.4632120470588417E-2</v>
      </c>
    </row>
    <row r="48" spans="1:14">
      <c r="A48" s="522"/>
      <c r="B48" s="18" t="s">
        <v>0</v>
      </c>
      <c r="C48" s="27">
        <v>4497343.8379213</v>
      </c>
      <c r="D48" s="28">
        <v>4499292.5749545097</v>
      </c>
      <c r="E48" s="28">
        <v>4540566.0954525704</v>
      </c>
      <c r="F48" s="28">
        <v>4587249</v>
      </c>
      <c r="G48" s="28">
        <v>4699405.1259200703</v>
      </c>
      <c r="H48" s="28">
        <v>4770691.9189074598</v>
      </c>
      <c r="I48" s="28">
        <v>4740597.3193265405</v>
      </c>
      <c r="J48" s="28">
        <v>4794737.6242375001</v>
      </c>
      <c r="K48" s="179">
        <v>4920868</v>
      </c>
      <c r="L48" s="163">
        <v>4954128</v>
      </c>
      <c r="M48" s="20">
        <f t="shared" si="4"/>
        <v>6.758970165426037E-3</v>
      </c>
      <c r="N48" s="20">
        <f t="shared" si="5"/>
        <v>5.4203216631606876E-2</v>
      </c>
    </row>
    <row r="49" spans="1:14">
      <c r="A49" s="7" t="s">
        <v>69</v>
      </c>
      <c r="B49" s="6"/>
      <c r="C49" s="4"/>
      <c r="D49" s="5"/>
      <c r="E49" s="5"/>
      <c r="H49" s="2"/>
    </row>
    <row r="50" spans="1:14">
      <c r="A50" s="8"/>
    </row>
    <row r="51" spans="1:14">
      <c r="A51" s="272" t="s">
        <v>73</v>
      </c>
      <c r="B51" s="1"/>
      <c r="C51" s="1"/>
      <c r="D51" s="1"/>
      <c r="E51" s="1"/>
      <c r="F51" s="1"/>
      <c r="G51" s="1"/>
    </row>
    <row r="52" spans="1:14" ht="26.4">
      <c r="A52" s="518"/>
      <c r="B52" s="519"/>
      <c r="C52" s="316">
        <v>2014</v>
      </c>
      <c r="D52" s="317">
        <v>2015</v>
      </c>
      <c r="E52" s="317">
        <v>2016</v>
      </c>
      <c r="F52" s="317">
        <v>2017</v>
      </c>
      <c r="G52" s="317">
        <v>2018</v>
      </c>
      <c r="H52" s="317">
        <v>2019</v>
      </c>
      <c r="I52" s="317">
        <v>2020</v>
      </c>
      <c r="J52" s="317">
        <v>2021</v>
      </c>
      <c r="K52" s="317">
        <v>2022</v>
      </c>
      <c r="L52" s="317">
        <v>2023</v>
      </c>
      <c r="M52" s="317" t="s">
        <v>4</v>
      </c>
      <c r="N52" s="317" t="s">
        <v>5</v>
      </c>
    </row>
    <row r="53" spans="1:14">
      <c r="A53" s="515" t="s">
        <v>63</v>
      </c>
      <c r="B53" s="275" t="s">
        <v>67</v>
      </c>
      <c r="C53" s="277">
        <v>0.20338334376460243</v>
      </c>
      <c r="D53" s="278">
        <v>0.18697976038201705</v>
      </c>
      <c r="E53" s="278">
        <v>0.17567579516850859</v>
      </c>
      <c r="F53" s="278">
        <v>0.15135170644511059</v>
      </c>
      <c r="G53" s="278">
        <v>0.14547804166602213</v>
      </c>
      <c r="H53" s="278">
        <v>0.12808547742882001</v>
      </c>
      <c r="I53" s="278">
        <v>0.1208390617274</v>
      </c>
      <c r="J53" s="278">
        <v>0.12736637867604</v>
      </c>
      <c r="K53" s="279">
        <v>0.11844850342742794</v>
      </c>
      <c r="L53" s="280">
        <v>0.10339073765072569</v>
      </c>
      <c r="M53" s="281">
        <f>(L53-K53)*100</f>
        <v>-1.5057765776702245</v>
      </c>
      <c r="N53" s="282">
        <f>(L53-G53)*100</f>
        <v>-4.2087304015296434</v>
      </c>
    </row>
    <row r="54" spans="1:14">
      <c r="A54" s="516"/>
      <c r="B54" s="276" t="s">
        <v>68</v>
      </c>
      <c r="C54" s="277">
        <v>0.16170332944856797</v>
      </c>
      <c r="D54" s="278">
        <v>0.15931875391574898</v>
      </c>
      <c r="E54" s="278">
        <v>0.16074921987768842</v>
      </c>
      <c r="F54" s="278">
        <v>0.14864568112906359</v>
      </c>
      <c r="G54" s="278">
        <v>0.11919311191458323</v>
      </c>
      <c r="H54" s="278">
        <v>0.12621486074338001</v>
      </c>
      <c r="I54" s="278">
        <v>0.1283956593535</v>
      </c>
      <c r="J54" s="278">
        <v>0.1222237292783</v>
      </c>
      <c r="K54" s="279">
        <v>0.11151125943389005</v>
      </c>
      <c r="L54" s="280">
        <v>0.11190230504256514</v>
      </c>
      <c r="M54" s="281">
        <f t="shared" ref="M54:M64" si="6">(L54-K54)*100</f>
        <v>3.9104560867508908E-2</v>
      </c>
      <c r="N54" s="282">
        <f t="shared" ref="N54:N64" si="7">(L54-G54)*100</f>
        <v>-0.72908068720180941</v>
      </c>
    </row>
    <row r="55" spans="1:14">
      <c r="A55" s="517"/>
      <c r="B55" s="283" t="s">
        <v>0</v>
      </c>
      <c r="C55" s="284">
        <v>0.18469707447857811</v>
      </c>
      <c r="D55" s="285">
        <v>0.17460747425939219</v>
      </c>
      <c r="E55" s="285">
        <v>0.16892587520373289</v>
      </c>
      <c r="F55" s="285">
        <v>0.15013354878570409</v>
      </c>
      <c r="G55" s="285">
        <v>0.13352729794308094</v>
      </c>
      <c r="H55" s="285">
        <v>0.12723444922867999</v>
      </c>
      <c r="I55" s="285">
        <v>0.12426871226781</v>
      </c>
      <c r="J55" s="285">
        <v>0.12504343562931</v>
      </c>
      <c r="K55" s="286">
        <v>0.1152494692238049</v>
      </c>
      <c r="L55" s="287">
        <v>0.10725069551139228</v>
      </c>
      <c r="M55" s="288">
        <f t="shared" si="6"/>
        <v>-0.79987737124126157</v>
      </c>
      <c r="N55" s="289">
        <f t="shared" si="7"/>
        <v>-2.6276602431688652</v>
      </c>
    </row>
    <row r="56" spans="1:14">
      <c r="A56" s="520" t="s">
        <v>64</v>
      </c>
      <c r="B56" s="13" t="s">
        <v>67</v>
      </c>
      <c r="C56" s="14">
        <v>5.1843761522921444E-2</v>
      </c>
      <c r="D56" s="15">
        <v>5.747327529988823E-2</v>
      </c>
      <c r="E56" s="15">
        <v>5.0210552108842732E-2</v>
      </c>
      <c r="F56" s="15">
        <v>4.0091918618892691E-2</v>
      </c>
      <c r="G56" s="15">
        <v>3.5467757190689606E-2</v>
      </c>
      <c r="H56" s="15">
        <v>3.3437210949820002E-2</v>
      </c>
      <c r="I56" s="15">
        <v>3.4754362487869998E-2</v>
      </c>
      <c r="J56" s="15">
        <v>4.2721085303719999E-2</v>
      </c>
      <c r="K56" s="174">
        <v>3.3903162453850076E-2</v>
      </c>
      <c r="L56" s="159">
        <v>3.7502510653641116E-2</v>
      </c>
      <c r="M56" s="148">
        <f t="shared" si="6"/>
        <v>0.35993481997910404</v>
      </c>
      <c r="N56" s="147">
        <f t="shared" si="7"/>
        <v>0.20347534629515107</v>
      </c>
    </row>
    <row r="57" spans="1:14">
      <c r="A57" s="521"/>
      <c r="B57" s="13" t="s">
        <v>68</v>
      </c>
      <c r="C57" s="14">
        <v>4.9849610756852659E-2</v>
      </c>
      <c r="D57" s="15">
        <v>4.6191057424531376E-2</v>
      </c>
      <c r="E57" s="15">
        <v>4.6860115672865153E-2</v>
      </c>
      <c r="F57" s="15">
        <v>4.8187664168811664E-2</v>
      </c>
      <c r="G57" s="15">
        <v>3.3438767131880515E-2</v>
      </c>
      <c r="H57" s="15">
        <v>3.1456999289239999E-2</v>
      </c>
      <c r="I57" s="15">
        <v>3.5742289795910001E-2</v>
      </c>
      <c r="J57" s="15">
        <v>3.5291290089329998E-2</v>
      </c>
      <c r="K57" s="174">
        <v>2.9563275320322827E-2</v>
      </c>
      <c r="L57" s="159">
        <v>2.8858117005678495E-2</v>
      </c>
      <c r="M57" s="149">
        <f t="shared" si="6"/>
        <v>-7.0515831464433229E-2</v>
      </c>
      <c r="N57" s="150">
        <f t="shared" si="7"/>
        <v>-0.45806501262020194</v>
      </c>
    </row>
    <row r="58" spans="1:14">
      <c r="A58" s="522"/>
      <c r="B58" s="13" t="s">
        <v>0</v>
      </c>
      <c r="C58" s="14">
        <v>5.0917248636609888E-2</v>
      </c>
      <c r="D58" s="15">
        <v>5.2206832923442421E-2</v>
      </c>
      <c r="E58" s="15">
        <v>4.8653501667363354E-2</v>
      </c>
      <c r="F58" s="15">
        <v>4.3866778584543804E-2</v>
      </c>
      <c r="G58" s="15">
        <v>3.4512587325713863E-2</v>
      </c>
      <c r="H58" s="15">
        <v>3.2505202302459998E-2</v>
      </c>
      <c r="I58" s="15">
        <v>3.5220850282100001E-2</v>
      </c>
      <c r="J58" s="15">
        <v>3.9207860202470003E-2</v>
      </c>
      <c r="K58" s="174">
        <v>3.1841345925618957E-2</v>
      </c>
      <c r="L58" s="159">
        <v>3.3410319551207518E-2</v>
      </c>
      <c r="M58" s="151">
        <f t="shared" si="6"/>
        <v>0.15689736255885614</v>
      </c>
      <c r="N58" s="152">
        <f t="shared" si="7"/>
        <v>-0.1102267774506345</v>
      </c>
    </row>
    <row r="59" spans="1:14">
      <c r="A59" s="520" t="s">
        <v>65</v>
      </c>
      <c r="B59" s="9" t="s">
        <v>67</v>
      </c>
      <c r="C59" s="10">
        <v>0.12754914644197993</v>
      </c>
      <c r="D59" s="11">
        <v>0.12504252880971781</v>
      </c>
      <c r="E59" s="11">
        <v>0.10804306958332509</v>
      </c>
      <c r="F59" s="11">
        <v>0.1053049239176556</v>
      </c>
      <c r="G59" s="11">
        <v>8.963472159986717E-2</v>
      </c>
      <c r="H59" s="11">
        <v>8.2398444460229994E-2</v>
      </c>
      <c r="I59" s="11">
        <v>8.1622175266350003E-2</v>
      </c>
      <c r="J59" s="11">
        <v>9.2921674457809994E-2</v>
      </c>
      <c r="K59" s="173">
        <v>8.7602965505168925E-2</v>
      </c>
      <c r="L59" s="158">
        <v>8.9921024811889808E-2</v>
      </c>
      <c r="M59" s="148">
        <f t="shared" si="6"/>
        <v>0.23180593067208821</v>
      </c>
      <c r="N59" s="147">
        <f t="shared" si="7"/>
        <v>2.863032120226372E-2</v>
      </c>
    </row>
    <row r="60" spans="1:14">
      <c r="A60" s="521"/>
      <c r="B60" s="13" t="s">
        <v>68</v>
      </c>
      <c r="C60" s="14">
        <v>0.1104029321207587</v>
      </c>
      <c r="D60" s="15">
        <v>0.11392645916274048</v>
      </c>
      <c r="E60" s="15">
        <v>0.10342906924351179</v>
      </c>
      <c r="F60" s="15">
        <v>8.9645378489424929E-2</v>
      </c>
      <c r="G60" s="15">
        <v>8.0437096338648567E-2</v>
      </c>
      <c r="H60" s="15">
        <v>6.0479728338580001E-2</v>
      </c>
      <c r="I60" s="15">
        <v>6.5332519896760005E-2</v>
      </c>
      <c r="J60" s="15">
        <v>8.4607319957449995E-2</v>
      </c>
      <c r="K60" s="174">
        <v>7.9330723192784086E-2</v>
      </c>
      <c r="L60" s="159">
        <v>7.4005971503916898E-2</v>
      </c>
      <c r="M60" s="149">
        <f t="shared" si="6"/>
        <v>-0.53247516888671886</v>
      </c>
      <c r="N60" s="150">
        <f t="shared" si="7"/>
        <v>-0.64311248347316696</v>
      </c>
    </row>
    <row r="61" spans="1:14">
      <c r="A61" s="522"/>
      <c r="B61" s="18" t="s">
        <v>0</v>
      </c>
      <c r="C61" s="19">
        <v>0.11959494960316232</v>
      </c>
      <c r="D61" s="20">
        <v>0.11989834456899916</v>
      </c>
      <c r="E61" s="20">
        <v>0.105909973639243</v>
      </c>
      <c r="F61" s="20">
        <v>9.8071516991582688E-2</v>
      </c>
      <c r="G61" s="20">
        <v>8.5366689009863481E-2</v>
      </c>
      <c r="H61" s="20">
        <v>7.2132433779489996E-2</v>
      </c>
      <c r="I61" s="20">
        <v>7.4037966592599994E-2</v>
      </c>
      <c r="J61" s="20">
        <v>8.9036656618579998E-2</v>
      </c>
      <c r="K61" s="175">
        <v>8.3719001833028925E-2</v>
      </c>
      <c r="L61" s="160">
        <v>8.2386536679296449E-2</v>
      </c>
      <c r="M61" s="151">
        <f t="shared" si="6"/>
        <v>-0.13324651537324761</v>
      </c>
      <c r="N61" s="152">
        <f t="shared" si="7"/>
        <v>-0.29801523305670319</v>
      </c>
    </row>
    <row r="62" spans="1:14">
      <c r="A62" s="520" t="s">
        <v>66</v>
      </c>
      <c r="B62" s="13" t="s">
        <v>67</v>
      </c>
      <c r="C62" s="14">
        <v>9.1298994886914717E-2</v>
      </c>
      <c r="D62" s="15">
        <v>9.2059620181670146E-2</v>
      </c>
      <c r="E62" s="15">
        <v>8.144137267500523E-2</v>
      </c>
      <c r="F62" s="15">
        <v>7.187520859094905E-2</v>
      </c>
      <c r="G62" s="15">
        <v>6.3490820324661634E-2</v>
      </c>
      <c r="H62" s="15">
        <v>5.801212309855E-2</v>
      </c>
      <c r="I62" s="15">
        <v>5.8010952086899999E-2</v>
      </c>
      <c r="J62" s="15">
        <v>6.6940811179830001E-2</v>
      </c>
      <c r="K62" s="174">
        <v>5.910268615882304E-2</v>
      </c>
      <c r="L62" s="159">
        <v>6.0235266811478401E-2</v>
      </c>
      <c r="M62" s="149">
        <f t="shared" si="6"/>
        <v>0.11325806526553614</v>
      </c>
      <c r="N62" s="150">
        <f t="shared" si="7"/>
        <v>-0.32555535131832336</v>
      </c>
    </row>
    <row r="63" spans="1:14">
      <c r="A63" s="521"/>
      <c r="B63" s="13" t="s">
        <v>68</v>
      </c>
      <c r="C63" s="14">
        <v>7.9796046902519402E-2</v>
      </c>
      <c r="D63" s="15">
        <v>7.8202205727152696E-2</v>
      </c>
      <c r="E63" s="15">
        <v>7.5904520037521836E-2</v>
      </c>
      <c r="F63" s="15">
        <v>7.1005891305136223E-2</v>
      </c>
      <c r="G63" s="15">
        <v>5.6087179790377674E-2</v>
      </c>
      <c r="H63" s="15">
        <v>4.9648129489329999E-2</v>
      </c>
      <c r="I63" s="15">
        <v>5.3909850722820001E-2</v>
      </c>
      <c r="J63" s="15">
        <v>5.876042789159E-2</v>
      </c>
      <c r="K63" s="174">
        <v>5.2788483931421555E-2</v>
      </c>
      <c r="L63" s="159">
        <v>5.0909283574169593E-2</v>
      </c>
      <c r="M63" s="149">
        <f t="shared" si="6"/>
        <v>-0.18792003572519617</v>
      </c>
      <c r="N63" s="150">
        <f t="shared" si="7"/>
        <v>-0.51778962162080799</v>
      </c>
    </row>
    <row r="64" spans="1:14">
      <c r="A64" s="522"/>
      <c r="B64" s="18" t="s">
        <v>0</v>
      </c>
      <c r="C64" s="19">
        <v>8.5976907533200447E-2</v>
      </c>
      <c r="D64" s="20">
        <v>8.5636545579713563E-2</v>
      </c>
      <c r="E64" s="20">
        <v>7.8879724030117726E-2</v>
      </c>
      <c r="F64" s="20">
        <v>7.1472495459834001E-2</v>
      </c>
      <c r="G64" s="20">
        <v>6.0032804241095944E-2</v>
      </c>
      <c r="H64" s="20">
        <v>5.409494840088E-2</v>
      </c>
      <c r="I64" s="20">
        <v>5.6090393945259998E-2</v>
      </c>
      <c r="J64" s="20">
        <v>6.3104541504259995E-2</v>
      </c>
      <c r="K64" s="175">
        <v>5.6122783670428597E-2</v>
      </c>
      <c r="L64" s="160">
        <v>5.5840790740541692E-2</v>
      </c>
      <c r="M64" s="151">
        <f t="shared" si="6"/>
        <v>-2.8199292988690533E-2</v>
      </c>
      <c r="N64" s="152">
        <f t="shared" si="7"/>
        <v>-0.41920135005542525</v>
      </c>
    </row>
    <row r="65" spans="1:14">
      <c r="A65" s="7" t="s">
        <v>69</v>
      </c>
      <c r="B65" s="29"/>
      <c r="C65" s="30"/>
      <c r="D65" s="31"/>
      <c r="E65" s="31"/>
      <c r="F65" s="32"/>
      <c r="G65" s="32"/>
      <c r="H65" s="33"/>
      <c r="I65" s="32"/>
      <c r="J65" s="32"/>
      <c r="K65" s="32"/>
      <c r="L65" s="32"/>
      <c r="M65" s="32"/>
      <c r="N65" s="32"/>
    </row>
    <row r="66" spans="1:14">
      <c r="A66" s="8"/>
    </row>
    <row r="67" spans="1:14">
      <c r="A67" s="272" t="s">
        <v>74</v>
      </c>
      <c r="B67" s="1"/>
      <c r="C67" s="1"/>
      <c r="D67" s="1"/>
      <c r="E67" s="1"/>
      <c r="F67" s="1"/>
      <c r="G67" s="1"/>
    </row>
    <row r="68" spans="1:14" ht="26.4">
      <c r="A68" s="518"/>
      <c r="B68" s="519"/>
      <c r="C68" s="316">
        <v>2014</v>
      </c>
      <c r="D68" s="317">
        <v>2015</v>
      </c>
      <c r="E68" s="317">
        <v>2016</v>
      </c>
      <c r="F68" s="317">
        <v>2017</v>
      </c>
      <c r="G68" s="317">
        <v>2018</v>
      </c>
      <c r="H68" s="317">
        <v>2019</v>
      </c>
      <c r="I68" s="317">
        <v>2020</v>
      </c>
      <c r="J68" s="317">
        <v>2021</v>
      </c>
      <c r="K68" s="317">
        <v>2022</v>
      </c>
      <c r="L68" s="317">
        <v>2023</v>
      </c>
      <c r="M68" s="317" t="s">
        <v>4</v>
      </c>
      <c r="N68" s="317" t="s">
        <v>5</v>
      </c>
    </row>
    <row r="69" spans="1:14">
      <c r="A69" s="515" t="s">
        <v>63</v>
      </c>
      <c r="B69" s="275" t="s">
        <v>67</v>
      </c>
      <c r="C69" s="277">
        <v>0.47030237855302198</v>
      </c>
      <c r="D69" s="278">
        <v>0.38367907265400936</v>
      </c>
      <c r="E69" s="278">
        <v>0.35123138594667785</v>
      </c>
      <c r="F69" s="278">
        <v>0.37097714552238803</v>
      </c>
      <c r="G69" s="278">
        <v>0.32802336477868832</v>
      </c>
      <c r="H69" s="278">
        <v>0.33679705412804001</v>
      </c>
      <c r="I69" s="278">
        <v>0.32553783170271</v>
      </c>
      <c r="J69" s="278">
        <v>0.32528192135201001</v>
      </c>
      <c r="K69" s="279">
        <v>0.35633811488025613</v>
      </c>
      <c r="L69" s="280">
        <v>0.27207168990932712</v>
      </c>
      <c r="M69" s="281">
        <f>(L69-K69)*100</f>
        <v>-8.4266424970929013</v>
      </c>
      <c r="N69" s="282">
        <f>(L69-G69)*100</f>
        <v>-5.5951674869361199</v>
      </c>
    </row>
    <row r="70" spans="1:14">
      <c r="A70" s="516"/>
      <c r="B70" s="276" t="s">
        <v>68</v>
      </c>
      <c r="C70" s="277">
        <v>0.30556887690581558</v>
      </c>
      <c r="D70" s="278">
        <v>0.33523702750931522</v>
      </c>
      <c r="E70" s="278">
        <v>0.36697099560918572</v>
      </c>
      <c r="F70" s="278">
        <v>0.28414221218961627</v>
      </c>
      <c r="G70" s="278">
        <v>0.27746795875678931</v>
      </c>
      <c r="H70" s="278">
        <v>0.24120836824193001</v>
      </c>
      <c r="I70" s="278">
        <v>0.254138839073</v>
      </c>
      <c r="J70" s="278">
        <v>0.28568279229898003</v>
      </c>
      <c r="K70" s="279">
        <v>0.26821366684246212</v>
      </c>
      <c r="L70" s="280">
        <v>0.23791226384886324</v>
      </c>
      <c r="M70" s="281">
        <f t="shared" ref="M70:M80" si="8">(L70-K70)*100</f>
        <v>-3.0301402993598874</v>
      </c>
      <c r="N70" s="282">
        <f t="shared" ref="N70:N80" si="9">(L70-G70)*100</f>
        <v>-3.9555694907926071</v>
      </c>
    </row>
    <row r="71" spans="1:14">
      <c r="A71" s="517"/>
      <c r="B71" s="283" t="s">
        <v>0</v>
      </c>
      <c r="C71" s="284">
        <v>0.39542928200606231</v>
      </c>
      <c r="D71" s="285">
        <v>0.3617315330733612</v>
      </c>
      <c r="E71" s="285">
        <v>0.35852429303953154</v>
      </c>
      <c r="F71" s="285">
        <v>0.33168411644535239</v>
      </c>
      <c r="G71" s="285">
        <v>0.30589519084664796</v>
      </c>
      <c r="H71" s="285">
        <v>0.29233125373232</v>
      </c>
      <c r="I71" s="285">
        <v>0.29098296080495001</v>
      </c>
      <c r="J71" s="285">
        <v>0.30785001832683001</v>
      </c>
      <c r="K71" s="286">
        <v>0.31672031170591225</v>
      </c>
      <c r="L71" s="287">
        <v>0.25659917619075245</v>
      </c>
      <c r="M71" s="288">
        <f t="shared" si="8"/>
        <v>-6.0121135515159798</v>
      </c>
      <c r="N71" s="289">
        <f t="shared" si="9"/>
        <v>-4.9296014655895508</v>
      </c>
    </row>
    <row r="72" spans="1:14">
      <c r="A72" s="520" t="s">
        <v>64</v>
      </c>
      <c r="B72" s="13" t="s">
        <v>67</v>
      </c>
      <c r="C72" s="14">
        <v>0.15952060429030934</v>
      </c>
      <c r="D72" s="15">
        <v>0.1652371846583485</v>
      </c>
      <c r="E72" s="15">
        <v>0.16611064912035917</v>
      </c>
      <c r="F72" s="15">
        <v>0.13336356348737216</v>
      </c>
      <c r="G72" s="15">
        <v>0.11292851768704266</v>
      </c>
      <c r="H72" s="15">
        <v>0.1008200973753</v>
      </c>
      <c r="I72" s="15">
        <v>0.10784728679076</v>
      </c>
      <c r="J72" s="15">
        <v>0.1629859635773</v>
      </c>
      <c r="K72" s="174">
        <v>0.12455632969633233</v>
      </c>
      <c r="L72" s="159">
        <v>0.12792575223599781</v>
      </c>
      <c r="M72" s="148">
        <f t="shared" si="8"/>
        <v>0.33694225396654759</v>
      </c>
      <c r="N72" s="147">
        <f t="shared" si="9"/>
        <v>1.4997234548955143</v>
      </c>
    </row>
    <row r="73" spans="1:14">
      <c r="A73" s="521"/>
      <c r="B73" s="13" t="s">
        <v>68</v>
      </c>
      <c r="C73" s="14">
        <v>0.16213732274085182</v>
      </c>
      <c r="D73" s="15">
        <v>0.13465666229578235</v>
      </c>
      <c r="E73" s="15">
        <v>0.11092672582233952</v>
      </c>
      <c r="F73" s="15">
        <v>0.1218131964296132</v>
      </c>
      <c r="G73" s="15">
        <v>0.10334459991812948</v>
      </c>
      <c r="H73" s="15">
        <v>8.7940132080889993E-2</v>
      </c>
      <c r="I73" s="15">
        <v>0.10845520418251001</v>
      </c>
      <c r="J73" s="15">
        <v>0.10467312506051001</v>
      </c>
      <c r="K73" s="174">
        <v>9.4449390599576327E-2</v>
      </c>
      <c r="L73" s="159">
        <v>0.10731442318885569</v>
      </c>
      <c r="M73" s="149">
        <f t="shared" si="8"/>
        <v>1.2865032589279359</v>
      </c>
      <c r="N73" s="150">
        <f t="shared" si="9"/>
        <v>0.39698232707262027</v>
      </c>
    </row>
    <row r="74" spans="1:14">
      <c r="A74" s="522"/>
      <c r="B74" s="13" t="s">
        <v>0</v>
      </c>
      <c r="C74" s="14">
        <v>0.16071610891240767</v>
      </c>
      <c r="D74" s="15">
        <v>0.15163136221655715</v>
      </c>
      <c r="E74" s="15">
        <v>0.14111274154380163</v>
      </c>
      <c r="F74" s="15">
        <v>0.12811529404487879</v>
      </c>
      <c r="G74" s="15">
        <v>0.10850560898708828</v>
      </c>
      <c r="H74" s="15">
        <v>9.4763490247300006E-2</v>
      </c>
      <c r="I74" s="15">
        <v>0.10813685670812</v>
      </c>
      <c r="J74" s="15">
        <v>0.13529992011952</v>
      </c>
      <c r="K74" s="174">
        <v>0.10987658017049749</v>
      </c>
      <c r="L74" s="159">
        <v>0.11813621234293042</v>
      </c>
      <c r="M74" s="151">
        <f t="shared" si="8"/>
        <v>0.82596321724329314</v>
      </c>
      <c r="N74" s="152">
        <f t="shared" si="9"/>
        <v>0.96306033558421489</v>
      </c>
    </row>
    <row r="75" spans="1:14">
      <c r="A75" s="520" t="s">
        <v>65</v>
      </c>
      <c r="B75" s="9" t="s">
        <v>67</v>
      </c>
      <c r="C75" s="10">
        <v>0.32657509677968011</v>
      </c>
      <c r="D75" s="11">
        <v>0.34398161483250239</v>
      </c>
      <c r="E75" s="11">
        <v>0.28436182955614148</v>
      </c>
      <c r="F75" s="11">
        <v>0.29528556525194988</v>
      </c>
      <c r="G75" s="11">
        <v>0.22100663138356583</v>
      </c>
      <c r="H75" s="11">
        <v>0.25385471219137001</v>
      </c>
      <c r="I75" s="11">
        <v>0.20873806742911</v>
      </c>
      <c r="J75" s="11">
        <v>0.24083355842247001</v>
      </c>
      <c r="K75" s="173">
        <v>0.25553804660747298</v>
      </c>
      <c r="L75" s="158">
        <v>0.2547976232954281</v>
      </c>
      <c r="M75" s="148">
        <f t="shared" si="8"/>
        <v>-7.4042331204487999E-2</v>
      </c>
      <c r="N75" s="147">
        <f t="shared" si="9"/>
        <v>3.3790991911862274</v>
      </c>
    </row>
    <row r="76" spans="1:14">
      <c r="A76" s="521"/>
      <c r="B76" s="13" t="s">
        <v>68</v>
      </c>
      <c r="C76" s="14">
        <v>0.31501967919279711</v>
      </c>
      <c r="D76" s="15">
        <v>0.29520300231314994</v>
      </c>
      <c r="E76" s="15">
        <v>0.27286152719669748</v>
      </c>
      <c r="F76" s="15">
        <v>0.28184674346576349</v>
      </c>
      <c r="G76" s="15">
        <v>0.22901645320202768</v>
      </c>
      <c r="H76" s="15">
        <v>0.17820699540535001</v>
      </c>
      <c r="I76" s="15">
        <v>0.22910941846350999</v>
      </c>
      <c r="J76" s="15">
        <v>0.26724099370892002</v>
      </c>
      <c r="K76" s="174">
        <v>0.24260378879484079</v>
      </c>
      <c r="L76" s="159">
        <v>0.200673087250725</v>
      </c>
      <c r="M76" s="149">
        <f t="shared" si="8"/>
        <v>-4.1930701544115792</v>
      </c>
      <c r="N76" s="150">
        <f t="shared" si="9"/>
        <v>-2.8343365951302686</v>
      </c>
    </row>
    <row r="77" spans="1:14">
      <c r="A77" s="522"/>
      <c r="B77" s="18" t="s">
        <v>0</v>
      </c>
      <c r="C77" s="19">
        <v>0.32122980356710656</v>
      </c>
      <c r="D77" s="20">
        <v>0.3223885379702992</v>
      </c>
      <c r="E77" s="20">
        <v>0.27921645738641482</v>
      </c>
      <c r="F77" s="20">
        <v>0.28954943144575224</v>
      </c>
      <c r="G77" s="20">
        <v>0.22470790150318085</v>
      </c>
      <c r="H77" s="20">
        <v>0.21922401168948999</v>
      </c>
      <c r="I77" s="20">
        <v>0.21708248400960001</v>
      </c>
      <c r="J77" s="20">
        <v>0.25205829241217997</v>
      </c>
      <c r="K77" s="175">
        <v>0.24998702624158867</v>
      </c>
      <c r="L77" s="160">
        <v>0.22967087765957447</v>
      </c>
      <c r="M77" s="151">
        <f t="shared" si="8"/>
        <v>-2.0316148582014195</v>
      </c>
      <c r="N77" s="152">
        <f t="shared" si="9"/>
        <v>0.49629761563936281</v>
      </c>
    </row>
    <row r="78" spans="1:14">
      <c r="A78" s="520" t="s">
        <v>66</v>
      </c>
      <c r="B78" s="13" t="s">
        <v>67</v>
      </c>
      <c r="C78" s="14">
        <v>0.23988313786654059</v>
      </c>
      <c r="D78" s="15">
        <v>0.2380135430998353</v>
      </c>
      <c r="E78" s="15">
        <v>0.21747894669377238</v>
      </c>
      <c r="F78" s="15">
        <v>0.20227519175479261</v>
      </c>
      <c r="G78" s="15">
        <v>0.1616673751046826</v>
      </c>
      <c r="H78" s="15">
        <v>0.15960881870564</v>
      </c>
      <c r="I78" s="15">
        <v>0.15510006337294999</v>
      </c>
      <c r="J78" s="15">
        <v>0.19919780096948</v>
      </c>
      <c r="K78" s="174">
        <v>0.18117773742277543</v>
      </c>
      <c r="L78" s="159">
        <v>0.17619153082919914</v>
      </c>
      <c r="M78" s="149">
        <f t="shared" si="8"/>
        <v>-0.49862065935762923</v>
      </c>
      <c r="N78" s="150">
        <f t="shared" si="9"/>
        <v>1.4524155724516541</v>
      </c>
    </row>
    <row r="79" spans="1:14">
      <c r="A79" s="521"/>
      <c r="B79" s="13" t="s">
        <v>68</v>
      </c>
      <c r="C79" s="14">
        <v>0.22334627772580187</v>
      </c>
      <c r="D79" s="15">
        <v>0.20048275927987916</v>
      </c>
      <c r="E79" s="15">
        <v>0.18155294013519438</v>
      </c>
      <c r="F79" s="15">
        <v>0.18038801489799322</v>
      </c>
      <c r="G79" s="15">
        <v>0.15264070465436053</v>
      </c>
      <c r="H79" s="15">
        <v>0.1227529198076</v>
      </c>
      <c r="I79" s="15">
        <v>0.15119339948317001</v>
      </c>
      <c r="J79" s="15">
        <v>0.16181685091056999</v>
      </c>
      <c r="K79" s="174">
        <v>0.14444185625177938</v>
      </c>
      <c r="L79" s="159">
        <v>0.14352746205030675</v>
      </c>
      <c r="M79" s="149">
        <f t="shared" si="8"/>
        <v>-9.1439420147262918E-2</v>
      </c>
      <c r="N79" s="150">
        <f t="shared" si="9"/>
        <v>-0.91132426040537728</v>
      </c>
    </row>
    <row r="80" spans="1:14">
      <c r="A80" s="522"/>
      <c r="B80" s="18" t="s">
        <v>0</v>
      </c>
      <c r="C80" s="19">
        <v>0.23230193908515503</v>
      </c>
      <c r="D80" s="20">
        <v>0.22131599190116893</v>
      </c>
      <c r="E80" s="20">
        <v>0.20123192988217758</v>
      </c>
      <c r="F80" s="20">
        <v>0.19250946442643099</v>
      </c>
      <c r="G80" s="20">
        <v>0.15751763482048217</v>
      </c>
      <c r="H80" s="20">
        <v>0.14241345334687</v>
      </c>
      <c r="I80" s="20">
        <v>0.15331218394689</v>
      </c>
      <c r="J80" s="20">
        <v>0.18209446327466</v>
      </c>
      <c r="K80" s="175">
        <v>0.16396710569393547</v>
      </c>
      <c r="L80" s="160">
        <v>0.16083418800209345</v>
      </c>
      <c r="M80" s="151">
        <f t="shared" si="8"/>
        <v>-0.31329176918420132</v>
      </c>
      <c r="N80" s="152">
        <f t="shared" si="9"/>
        <v>0.33165531816112814</v>
      </c>
    </row>
    <row r="81" spans="1:16">
      <c r="A81" s="7" t="s">
        <v>69</v>
      </c>
      <c r="B81" s="29"/>
      <c r="C81" s="30"/>
      <c r="D81" s="31"/>
      <c r="E81" s="31"/>
      <c r="F81" s="32"/>
      <c r="G81" s="32"/>
      <c r="H81" s="33"/>
      <c r="I81" s="32"/>
      <c r="J81" s="32"/>
      <c r="K81" s="32"/>
      <c r="L81" s="32"/>
      <c r="M81" s="32"/>
      <c r="N81" s="32"/>
    </row>
    <row r="82" spans="1:16">
      <c r="A82" s="8"/>
      <c r="I82" s="3"/>
      <c r="J82" s="3"/>
      <c r="K82" s="3"/>
      <c r="L82" s="3"/>
      <c r="M82" s="3"/>
      <c r="N82" s="3"/>
    </row>
    <row r="83" spans="1:16">
      <c r="A83" s="272" t="s">
        <v>75</v>
      </c>
      <c r="B83" s="1"/>
      <c r="C83" s="1"/>
      <c r="D83" s="1"/>
      <c r="E83" s="1"/>
      <c r="F83" s="1"/>
      <c r="G83" s="1"/>
    </row>
    <row r="84" spans="1:16" ht="26.4">
      <c r="A84" s="523"/>
      <c r="B84" s="519"/>
      <c r="C84" s="316">
        <v>2014</v>
      </c>
      <c r="D84" s="317">
        <v>2015</v>
      </c>
      <c r="E84" s="317">
        <v>2016</v>
      </c>
      <c r="F84" s="317">
        <v>2017</v>
      </c>
      <c r="G84" s="317">
        <v>2018</v>
      </c>
      <c r="H84" s="317">
        <v>2019</v>
      </c>
      <c r="I84" s="317">
        <v>2020</v>
      </c>
      <c r="J84" s="317">
        <v>2021</v>
      </c>
      <c r="K84" s="317">
        <v>2022</v>
      </c>
      <c r="L84" s="317">
        <v>2023</v>
      </c>
      <c r="M84" s="317" t="s">
        <v>4</v>
      </c>
      <c r="N84" s="317" t="s">
        <v>5</v>
      </c>
    </row>
    <row r="85" spans="1:16">
      <c r="A85" s="515" t="s">
        <v>63</v>
      </c>
      <c r="B85" s="275" t="s">
        <v>67</v>
      </c>
      <c r="C85" s="277">
        <v>0.17952289488732168</v>
      </c>
      <c r="D85" s="278">
        <v>0.16832712466429872</v>
      </c>
      <c r="E85" s="278">
        <v>0.14152062004742899</v>
      </c>
      <c r="F85" s="278">
        <v>0.13547686291548991</v>
      </c>
      <c r="G85" s="278">
        <v>0.12938028531772719</v>
      </c>
      <c r="H85" s="278">
        <v>0.14706048935206162</v>
      </c>
      <c r="I85" s="278">
        <v>0.11124423577926691</v>
      </c>
      <c r="J85" s="278">
        <v>0.10583037410190768</v>
      </c>
      <c r="K85" s="279">
        <v>0.1146019947057408</v>
      </c>
      <c r="L85" s="280">
        <v>8.8999999999999996E-2</v>
      </c>
      <c r="M85" s="281">
        <f>(L85-K85)*100</f>
        <v>-2.56019947057408</v>
      </c>
      <c r="N85" s="282">
        <f>(L85-G85)*100</f>
        <v>-4.0380285317727189</v>
      </c>
      <c r="O85" s="3"/>
      <c r="P85" s="3"/>
    </row>
    <row r="86" spans="1:16">
      <c r="A86" s="516"/>
      <c r="B86" s="276" t="s">
        <v>68</v>
      </c>
      <c r="C86" s="277">
        <v>0.13694862110738973</v>
      </c>
      <c r="D86" s="278">
        <v>0.18243935770413391</v>
      </c>
      <c r="E86" s="278">
        <v>0.16331543470810009</v>
      </c>
      <c r="F86" s="278">
        <v>0.13065796284580433</v>
      </c>
      <c r="G86" s="278">
        <v>0.13729537570597172</v>
      </c>
      <c r="H86" s="278">
        <v>0.11130005951874841</v>
      </c>
      <c r="I86" s="278">
        <v>0.11411751545151998</v>
      </c>
      <c r="J86" s="278">
        <v>8.8431897909013055E-2</v>
      </c>
      <c r="K86" s="279">
        <v>6.8358750133304891E-2</v>
      </c>
      <c r="L86" s="280">
        <v>8.2000000000000003E-2</v>
      </c>
      <c r="M86" s="281">
        <f t="shared" ref="M86:M96" si="10">(L86-K86)*100</f>
        <v>1.3641249866695113</v>
      </c>
      <c r="N86" s="282">
        <f t="shared" ref="N86:N96" si="11">(L86-G86)*100</f>
        <v>-5.5295375705971717</v>
      </c>
    </row>
    <row r="87" spans="1:16">
      <c r="A87" s="517"/>
      <c r="B87" s="283" t="s">
        <v>0</v>
      </c>
      <c r="C87" s="284">
        <v>0.15793505676931638</v>
      </c>
      <c r="D87" s="285">
        <v>0.1754333146961421</v>
      </c>
      <c r="E87" s="285">
        <v>0.15248598936628827</v>
      </c>
      <c r="F87" s="285">
        <v>0.13306588355833268</v>
      </c>
      <c r="G87" s="285">
        <v>0.13334144891835961</v>
      </c>
      <c r="H87" s="285">
        <v>0.12918761951979602</v>
      </c>
      <c r="I87" s="285">
        <v>0.11267821875457978</v>
      </c>
      <c r="J87" s="285">
        <v>9.7146678248161089E-2</v>
      </c>
      <c r="K87" s="286">
        <v>9.144672727515453E-2</v>
      </c>
      <c r="L87" s="287">
        <v>8.5999999999999993E-2</v>
      </c>
      <c r="M87" s="288">
        <f t="shared" si="10"/>
        <v>-0.5446727275154537</v>
      </c>
      <c r="N87" s="289">
        <f t="shared" si="11"/>
        <v>-4.7341448918359621</v>
      </c>
    </row>
    <row r="88" spans="1:16">
      <c r="A88" s="520" t="s">
        <v>64</v>
      </c>
      <c r="B88" s="13" t="s">
        <v>67</v>
      </c>
      <c r="C88" s="14">
        <v>9.9243982226389763E-2</v>
      </c>
      <c r="D88" s="15">
        <v>9.9845851642911043E-2</v>
      </c>
      <c r="E88" s="15">
        <v>7.9853521370012365E-2</v>
      </c>
      <c r="F88" s="15">
        <v>7.7118950354299234E-2</v>
      </c>
      <c r="G88" s="15">
        <v>7.833944996811687E-2</v>
      </c>
      <c r="H88" s="15">
        <v>7.7580710045893272E-2</v>
      </c>
      <c r="I88" s="15">
        <v>7.9974828238140117E-2</v>
      </c>
      <c r="J88" s="15">
        <v>6.6614445464858729E-2</v>
      </c>
      <c r="K88" s="174">
        <v>5.3637706030251031E-2</v>
      </c>
      <c r="L88" s="159">
        <v>0.06</v>
      </c>
      <c r="M88" s="148">
        <f t="shared" si="10"/>
        <v>0.63622939697489667</v>
      </c>
      <c r="N88" s="147">
        <f t="shared" si="11"/>
        <v>-1.8339449968116872</v>
      </c>
    </row>
    <row r="89" spans="1:16">
      <c r="A89" s="521"/>
      <c r="B89" s="13" t="s">
        <v>68</v>
      </c>
      <c r="C89" s="14">
        <v>9.5890562204654861E-2</v>
      </c>
      <c r="D89" s="15">
        <v>8.9226663411602819E-2</v>
      </c>
      <c r="E89" s="15">
        <v>6.953276157036016E-2</v>
      </c>
      <c r="F89" s="15">
        <v>6.5902773838561468E-2</v>
      </c>
      <c r="G89" s="15">
        <v>7.8273297560057173E-2</v>
      </c>
      <c r="H89" s="15">
        <v>7.1948836890452908E-2</v>
      </c>
      <c r="I89" s="15">
        <v>6.5724518439647661E-2</v>
      </c>
      <c r="J89" s="15">
        <v>5.2579188335468402E-2</v>
      </c>
      <c r="K89" s="174">
        <v>4.4306790240211842E-2</v>
      </c>
      <c r="L89" s="159">
        <v>4.8000000000000001E-2</v>
      </c>
      <c r="M89" s="149">
        <f t="shared" si="10"/>
        <v>0.36932097597881586</v>
      </c>
      <c r="N89" s="150">
        <f t="shared" si="11"/>
        <v>-3.0273297560057171</v>
      </c>
    </row>
    <row r="90" spans="1:16">
      <c r="A90" s="522"/>
      <c r="B90" s="13" t="s">
        <v>0</v>
      </c>
      <c r="C90" s="14">
        <v>9.7595692417809451E-2</v>
      </c>
      <c r="D90" s="15">
        <v>9.4631740972307352E-2</v>
      </c>
      <c r="E90" s="15">
        <v>7.4786865061260838E-2</v>
      </c>
      <c r="F90" s="15">
        <v>7.1608285223903889E-2</v>
      </c>
      <c r="G90" s="15">
        <v>7.8307060108556883E-2</v>
      </c>
      <c r="H90" s="15">
        <v>7.4823657005013214E-2</v>
      </c>
      <c r="I90" s="15">
        <v>7.3005239916918638E-2</v>
      </c>
      <c r="J90" s="15">
        <v>5.975776381211844E-2</v>
      </c>
      <c r="K90" s="174">
        <v>4.907590862299438E-2</v>
      </c>
      <c r="L90" s="159">
        <v>5.3999999999999999E-2</v>
      </c>
      <c r="M90" s="151">
        <f t="shared" si="10"/>
        <v>0.49240913770056194</v>
      </c>
      <c r="N90" s="152">
        <f t="shared" si="11"/>
        <v>-2.4307060108556886</v>
      </c>
    </row>
    <row r="91" spans="1:16">
      <c r="A91" s="520" t="s">
        <v>65</v>
      </c>
      <c r="B91" s="9" t="s">
        <v>67</v>
      </c>
      <c r="C91" s="10">
        <v>0.15380632713659234</v>
      </c>
      <c r="D91" s="11">
        <v>0.1544569899143875</v>
      </c>
      <c r="E91" s="11">
        <v>0.12212082285143357</v>
      </c>
      <c r="F91" s="11">
        <v>0.12568401994298145</v>
      </c>
      <c r="G91" s="11">
        <v>0.10743853883587183</v>
      </c>
      <c r="H91" s="11">
        <v>0.12438071345419761</v>
      </c>
      <c r="I91" s="11">
        <v>0.1225342942457511</v>
      </c>
      <c r="J91" s="11">
        <v>9.9821691118966438E-2</v>
      </c>
      <c r="K91" s="173">
        <v>9.8652699921947071E-2</v>
      </c>
      <c r="L91" s="158">
        <v>0.1</v>
      </c>
      <c r="M91" s="148">
        <f t="shared" si="10"/>
        <v>0.13473000780529348</v>
      </c>
      <c r="N91" s="147">
        <f t="shared" si="11"/>
        <v>-0.74385388358718241</v>
      </c>
    </row>
    <row r="92" spans="1:16">
      <c r="A92" s="521"/>
      <c r="B92" s="13" t="s">
        <v>68</v>
      </c>
      <c r="C92" s="14">
        <v>0.13936694214120091</v>
      </c>
      <c r="D92" s="15">
        <v>0.14535378388943823</v>
      </c>
      <c r="E92" s="15">
        <v>0.12125769284160844</v>
      </c>
      <c r="F92" s="15">
        <v>0.10630554024127008</v>
      </c>
      <c r="G92" s="15">
        <v>9.1874498693671924E-2</v>
      </c>
      <c r="H92" s="15">
        <v>9.4600992888518032E-2</v>
      </c>
      <c r="I92" s="15">
        <v>0.11080757987541209</v>
      </c>
      <c r="J92" s="15">
        <v>8.0409485864648383E-2</v>
      </c>
      <c r="K92" s="174">
        <v>6.9421060643101939E-2</v>
      </c>
      <c r="L92" s="159">
        <v>6.5000000000000002E-2</v>
      </c>
      <c r="M92" s="149">
        <f t="shared" si="10"/>
        <v>-0.44210606431019372</v>
      </c>
      <c r="N92" s="150">
        <f t="shared" si="11"/>
        <v>-2.6874498693671924</v>
      </c>
    </row>
    <row r="93" spans="1:16">
      <c r="A93" s="522"/>
      <c r="B93" s="18" t="s">
        <v>0</v>
      </c>
      <c r="C93" s="19">
        <v>0.14670559024091834</v>
      </c>
      <c r="D93" s="20">
        <v>0.14999221399990523</v>
      </c>
      <c r="E93" s="20">
        <v>0.12169491217471486</v>
      </c>
      <c r="F93" s="20">
        <v>0.11617251477410581</v>
      </c>
      <c r="G93" s="20">
        <v>9.9803089833362474E-2</v>
      </c>
      <c r="H93" s="20">
        <v>0.10977530389039483</v>
      </c>
      <c r="I93" s="20">
        <v>0.11678581484304719</v>
      </c>
      <c r="J93" s="20">
        <v>9.0305057557169804E-2</v>
      </c>
      <c r="K93" s="175">
        <v>8.4324409876096587E-2</v>
      </c>
      <c r="L93" s="160">
        <v>8.3000000000000004E-2</v>
      </c>
      <c r="M93" s="151">
        <f t="shared" si="10"/>
        <v>-0.13244098760965828</v>
      </c>
      <c r="N93" s="152">
        <f t="shared" si="11"/>
        <v>-1.680308983336247</v>
      </c>
    </row>
    <row r="94" spans="1:16">
      <c r="A94" s="520" t="s">
        <v>66</v>
      </c>
      <c r="B94" s="13" t="s">
        <v>67</v>
      </c>
      <c r="C94" s="14">
        <v>0.12583449079259823</v>
      </c>
      <c r="D94" s="15">
        <v>0.12537242443822241</v>
      </c>
      <c r="E94" s="15">
        <v>0.10054841027293993</v>
      </c>
      <c r="F94" s="15">
        <v>9.9688255173653748E-2</v>
      </c>
      <c r="G94" s="15">
        <v>9.3584568982973695E-2</v>
      </c>
      <c r="H94" s="15">
        <v>0.1008130303818217</v>
      </c>
      <c r="I94" s="15">
        <v>9.7693183243873202E-2</v>
      </c>
      <c r="J94" s="15">
        <v>8.2033535240803909E-2</v>
      </c>
      <c r="K94" s="174">
        <v>7.5394149140710506E-2</v>
      </c>
      <c r="L94" s="159">
        <v>7.5999999999999998E-2</v>
      </c>
      <c r="M94" s="149">
        <f t="shared" si="10"/>
        <v>6.0585085928949178E-2</v>
      </c>
      <c r="N94" s="150">
        <f t="shared" si="11"/>
        <v>-1.7584568982973696</v>
      </c>
    </row>
    <row r="95" spans="1:16">
      <c r="A95" s="521"/>
      <c r="B95" s="13" t="s">
        <v>68</v>
      </c>
      <c r="C95" s="14">
        <v>0.11491523653598645</v>
      </c>
      <c r="D95" s="15">
        <v>0.11816010590206527</v>
      </c>
      <c r="E95" s="15">
        <v>9.71184996797642E-2</v>
      </c>
      <c r="F95" s="15">
        <v>8.65754320440391E-2</v>
      </c>
      <c r="G95" s="15">
        <v>8.9350208998951852E-2</v>
      </c>
      <c r="H95" s="15">
        <v>8.3949020473831987E-2</v>
      </c>
      <c r="I95" s="15">
        <v>8.6316205955592126E-2</v>
      </c>
      <c r="J95" s="15">
        <v>6.5965398269289557E-2</v>
      </c>
      <c r="K95" s="174">
        <v>5.5436226154377613E-2</v>
      </c>
      <c r="L95" s="159">
        <v>5.7000000000000002E-2</v>
      </c>
      <c r="M95" s="149">
        <f t="shared" si="10"/>
        <v>0.1563773845622389</v>
      </c>
      <c r="N95" s="150">
        <f t="shared" si="11"/>
        <v>-3.235020899895185</v>
      </c>
    </row>
    <row r="96" spans="1:16">
      <c r="A96" s="522"/>
      <c r="B96" s="18" t="s">
        <v>0</v>
      </c>
      <c r="C96" s="19">
        <v>0.120451284381093</v>
      </c>
      <c r="D96" s="20">
        <v>0.12182226076865708</v>
      </c>
      <c r="E96" s="20">
        <v>9.8860612885310062E-2</v>
      </c>
      <c r="F96" s="20">
        <v>9.3234029778686972E-2</v>
      </c>
      <c r="G96" s="20">
        <v>9.1505709516066777E-2</v>
      </c>
      <c r="H96" s="20">
        <v>9.253570261728869E-2</v>
      </c>
      <c r="I96" s="20">
        <v>9.2112670632857774E-2</v>
      </c>
      <c r="J96" s="20">
        <v>7.4156232842878617E-2</v>
      </c>
      <c r="K96" s="175">
        <v>6.5601680193692349E-2</v>
      </c>
      <c r="L96" s="160">
        <v>6.7000000000000004E-2</v>
      </c>
      <c r="M96" s="151">
        <f t="shared" si="10"/>
        <v>0.13983198063076546</v>
      </c>
      <c r="N96" s="152">
        <f t="shared" si="11"/>
        <v>-2.4505709516066774</v>
      </c>
    </row>
    <row r="97" spans="1:14">
      <c r="A97" s="7" t="s">
        <v>69</v>
      </c>
      <c r="B97" s="29"/>
      <c r="C97" s="30"/>
      <c r="D97" s="31"/>
      <c r="E97" s="31"/>
      <c r="F97" s="32"/>
      <c r="G97" s="32"/>
      <c r="H97" s="33"/>
      <c r="I97" s="32"/>
      <c r="J97" s="32"/>
      <c r="K97" s="32"/>
      <c r="L97" s="32"/>
      <c r="M97" s="32"/>
      <c r="N97" s="32"/>
    </row>
    <row r="99" spans="1:14">
      <c r="A99" s="272" t="s">
        <v>76</v>
      </c>
      <c r="B99" s="1"/>
      <c r="C99" s="1"/>
      <c r="D99" s="1"/>
      <c r="E99" s="1"/>
      <c r="F99" s="1"/>
      <c r="G99" s="1"/>
    </row>
    <row r="100" spans="1:14" ht="26.4">
      <c r="A100" s="523"/>
      <c r="B100" s="519"/>
      <c r="C100" s="316">
        <v>2014</v>
      </c>
      <c r="D100" s="317">
        <v>2015</v>
      </c>
      <c r="E100" s="317">
        <v>2016</v>
      </c>
      <c r="F100" s="317">
        <v>2017</v>
      </c>
      <c r="G100" s="317">
        <v>2018</v>
      </c>
      <c r="H100" s="317">
        <v>2019</v>
      </c>
      <c r="I100" s="317">
        <v>2020</v>
      </c>
      <c r="J100" s="317">
        <v>2021</v>
      </c>
      <c r="K100" s="317">
        <v>2022</v>
      </c>
      <c r="L100" s="317">
        <v>2023</v>
      </c>
      <c r="M100" s="317" t="s">
        <v>4</v>
      </c>
      <c r="N100" s="317" t="s">
        <v>5</v>
      </c>
    </row>
    <row r="101" spans="1:14">
      <c r="A101" s="273" t="s">
        <v>71</v>
      </c>
      <c r="B101" s="274" t="s">
        <v>0</v>
      </c>
      <c r="C101" s="318">
        <v>720135.97378650005</v>
      </c>
      <c r="D101" s="319">
        <v>701932.07583173201</v>
      </c>
      <c r="E101" s="319">
        <v>716553.78715361096</v>
      </c>
      <c r="F101" s="319">
        <v>726349.70561279298</v>
      </c>
      <c r="G101" s="319">
        <v>741184.25029872602</v>
      </c>
      <c r="H101" s="319">
        <v>759046.42256414203</v>
      </c>
      <c r="I101" s="319">
        <v>754286.55002953403</v>
      </c>
      <c r="J101" s="319">
        <v>795647.267120854</v>
      </c>
      <c r="K101" s="320">
        <v>834765.51082481002</v>
      </c>
      <c r="L101" s="320">
        <v>828794.04733866395</v>
      </c>
      <c r="M101" s="16">
        <f t="shared" ref="M101:M104" si="12">((L101/K101)-1)</f>
        <v>-7.1534621504018014E-3</v>
      </c>
      <c r="N101" s="17">
        <f t="shared" ref="N101:N104" si="13">((L101/G101)-1)</f>
        <v>0.11820245371461646</v>
      </c>
    </row>
    <row r="102" spans="1:14">
      <c r="A102" s="35" t="s">
        <v>64</v>
      </c>
      <c r="B102" s="13" t="s">
        <v>0</v>
      </c>
      <c r="C102" s="25">
        <v>2576788.2422528001</v>
      </c>
      <c r="D102" s="26">
        <v>2589909.9878306398</v>
      </c>
      <c r="E102" s="26">
        <v>2599755.9054055298</v>
      </c>
      <c r="F102" s="26">
        <v>2623017.8374245102</v>
      </c>
      <c r="G102" s="26">
        <v>2709571.9165504202</v>
      </c>
      <c r="H102" s="26">
        <v>2755290.52188745</v>
      </c>
      <c r="I102" s="26">
        <v>2725007.2896967502</v>
      </c>
      <c r="J102" s="26">
        <v>2723884.9730023998</v>
      </c>
      <c r="K102" s="164">
        <v>2804898.2796245501</v>
      </c>
      <c r="L102" s="164">
        <v>2861991.1994965002</v>
      </c>
      <c r="M102" s="16">
        <f t="shared" si="12"/>
        <v>2.0354720271564375E-2</v>
      </c>
      <c r="N102" s="17">
        <f t="shared" si="13"/>
        <v>5.6252163677621203E-2</v>
      </c>
    </row>
    <row r="103" spans="1:14">
      <c r="A103" s="36" t="s">
        <v>65</v>
      </c>
      <c r="B103" s="13" t="s">
        <v>0</v>
      </c>
      <c r="C103" s="25">
        <v>1140673.1134834001</v>
      </c>
      <c r="D103" s="26">
        <v>1152213.97066788</v>
      </c>
      <c r="E103" s="26">
        <v>1161516.0174429901</v>
      </c>
      <c r="F103" s="26">
        <v>1165006.5846695199</v>
      </c>
      <c r="G103" s="26">
        <v>1184789.77466307</v>
      </c>
      <c r="H103" s="26">
        <v>1196437.7945916899</v>
      </c>
      <c r="I103" s="26">
        <v>1200344.8408859</v>
      </c>
      <c r="J103" s="26">
        <v>1189279.5134836</v>
      </c>
      <c r="K103" s="164">
        <v>1210878.3100535299</v>
      </c>
      <c r="L103" s="164">
        <v>1213678.84634917</v>
      </c>
      <c r="M103" s="21">
        <f t="shared" si="12"/>
        <v>2.3128139899675215E-3</v>
      </c>
      <c r="N103" s="22">
        <f t="shared" si="13"/>
        <v>2.4383289174077616E-2</v>
      </c>
    </row>
    <row r="104" spans="1:14">
      <c r="A104" s="38" t="s">
        <v>66</v>
      </c>
      <c r="B104" s="39" t="s">
        <v>0</v>
      </c>
      <c r="C104" s="40">
        <v>4437597.3295227</v>
      </c>
      <c r="D104" s="41">
        <v>4444056.0343302516</v>
      </c>
      <c r="E104" s="41">
        <v>4477825.7100023096</v>
      </c>
      <c r="F104" s="41">
        <v>4514374.1277068602</v>
      </c>
      <c r="G104" s="41">
        <v>4635545.9415121796</v>
      </c>
      <c r="H104" s="41">
        <v>4710774.7390433503</v>
      </c>
      <c r="I104" s="41">
        <v>4679638.68061224</v>
      </c>
      <c r="J104" s="41">
        <v>4708811.75360684</v>
      </c>
      <c r="K104" s="165">
        <v>4850542.1005029399</v>
      </c>
      <c r="L104" s="165">
        <v>4904464.0931844199</v>
      </c>
      <c r="M104" s="42">
        <f t="shared" si="12"/>
        <v>1.1116694085778311E-2</v>
      </c>
      <c r="N104" s="43">
        <f t="shared" si="13"/>
        <v>5.8012185633633306E-2</v>
      </c>
    </row>
    <row r="105" spans="1:14">
      <c r="A105" s="7" t="s">
        <v>69</v>
      </c>
      <c r="B105" s="29"/>
      <c r="C105" s="30"/>
      <c r="D105" s="31"/>
      <c r="E105" s="31"/>
      <c r="F105" s="32"/>
      <c r="G105" s="32"/>
      <c r="H105" s="33"/>
      <c r="I105" s="32"/>
      <c r="J105" s="32"/>
      <c r="K105" s="32"/>
      <c r="L105" s="32"/>
      <c r="M105" s="32"/>
      <c r="N105" s="32"/>
    </row>
    <row r="107" spans="1:14">
      <c r="J107" s="157"/>
      <c r="K107" s="157"/>
      <c r="L107" s="157"/>
    </row>
  </sheetData>
  <mergeCells count="31">
    <mergeCell ref="A100:B100"/>
    <mergeCell ref="A78:A80"/>
    <mergeCell ref="A84:B84"/>
    <mergeCell ref="A85:A87"/>
    <mergeCell ref="A88:A90"/>
    <mergeCell ref="A91:A93"/>
    <mergeCell ref="A94:A96"/>
    <mergeCell ref="A75:A77"/>
    <mergeCell ref="A40:A42"/>
    <mergeCell ref="A43:A45"/>
    <mergeCell ref="A46:A48"/>
    <mergeCell ref="A52:B52"/>
    <mergeCell ref="A53:A55"/>
    <mergeCell ref="A56:A58"/>
    <mergeCell ref="A59:A61"/>
    <mergeCell ref="A62:A64"/>
    <mergeCell ref="A68:B68"/>
    <mergeCell ref="A69:A71"/>
    <mergeCell ref="A72:A74"/>
    <mergeCell ref="A37:A39"/>
    <mergeCell ref="A4:B4"/>
    <mergeCell ref="A5:A7"/>
    <mergeCell ref="A8:A10"/>
    <mergeCell ref="A11:A13"/>
    <mergeCell ref="A14:A16"/>
    <mergeCell ref="A20:B20"/>
    <mergeCell ref="A21:A23"/>
    <mergeCell ref="A24:A26"/>
    <mergeCell ref="A27:A29"/>
    <mergeCell ref="A30:A32"/>
    <mergeCell ref="A36:B36"/>
  </mergeCells>
  <pageMargins left="0.70866141732283472" right="0.51181102362204722" top="0.55118110236220474" bottom="0.35433070866141736" header="0.31496062992125984" footer="0.31496062992125984"/>
  <pageSetup paperSize="9" scale="73" fitToHeight="0" orientation="landscape" r:id="rId1"/>
  <headerFooter>
    <oddFooter>&amp;Lview.brussels&amp;R&amp;P/&amp;N</oddFooter>
  </headerFooter>
  <rowBreaks count="3" manualBreakCount="3">
    <brk id="34" max="16383" man="1"/>
    <brk id="66" max="16383" man="1"/>
    <brk id="9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34"/>
  <sheetViews>
    <sheetView showGridLines="0" zoomScale="80" zoomScaleNormal="80" workbookViewId="0">
      <selection sqref="A1:G1"/>
    </sheetView>
  </sheetViews>
  <sheetFormatPr baseColWidth="10" defaultColWidth="12.296875" defaultRowHeight="13.8"/>
  <cols>
    <col min="1" max="1" width="21.69921875" style="97" customWidth="1"/>
    <col min="2" max="13" width="9.8984375" style="97" customWidth="1"/>
    <col min="14" max="15" width="11.5" style="97" customWidth="1"/>
    <col min="16" max="16384" width="12.296875" style="97"/>
  </cols>
  <sheetData>
    <row r="1" spans="1:15">
      <c r="A1" s="527" t="s">
        <v>77</v>
      </c>
      <c r="B1" s="528"/>
      <c r="C1" s="528"/>
      <c r="D1" s="528"/>
      <c r="E1" s="528"/>
      <c r="F1" s="528"/>
      <c r="G1" s="528"/>
      <c r="H1" s="528"/>
      <c r="I1" s="528"/>
      <c r="J1" s="528"/>
      <c r="K1" s="528"/>
      <c r="L1" s="528"/>
      <c r="M1" s="528"/>
      <c r="N1" s="106"/>
    </row>
    <row r="2" spans="1:15">
      <c r="A2" s="91"/>
    </row>
    <row r="3" spans="1:15">
      <c r="A3" s="529"/>
      <c r="B3" s="526">
        <v>2014</v>
      </c>
      <c r="C3" s="526">
        <v>2015</v>
      </c>
      <c r="D3" s="526">
        <v>2016</v>
      </c>
      <c r="E3" s="526">
        <v>2017</v>
      </c>
      <c r="F3" s="526">
        <v>2018</v>
      </c>
      <c r="G3" s="526">
        <v>2019</v>
      </c>
      <c r="H3" s="526">
        <v>2020</v>
      </c>
      <c r="I3" s="526">
        <v>2021</v>
      </c>
      <c r="J3" s="526">
        <v>2022</v>
      </c>
      <c r="K3" s="526">
        <v>2023</v>
      </c>
      <c r="L3" s="524" t="s">
        <v>105</v>
      </c>
      <c r="M3" s="525"/>
      <c r="N3" s="524" t="s">
        <v>106</v>
      </c>
      <c r="O3" s="525"/>
    </row>
    <row r="4" spans="1:15">
      <c r="A4" s="530"/>
      <c r="B4" s="526"/>
      <c r="C4" s="526"/>
      <c r="D4" s="526"/>
      <c r="E4" s="526"/>
      <c r="F4" s="526"/>
      <c r="G4" s="526"/>
      <c r="H4" s="526"/>
      <c r="I4" s="526"/>
      <c r="J4" s="526"/>
      <c r="K4" s="526"/>
      <c r="L4" s="322" t="s">
        <v>107</v>
      </c>
      <c r="M4" s="322" t="s">
        <v>1</v>
      </c>
      <c r="N4" s="322" t="s">
        <v>107</v>
      </c>
      <c r="O4" s="322" t="s">
        <v>1</v>
      </c>
    </row>
    <row r="5" spans="1:15" ht="33" customHeight="1">
      <c r="A5" s="299" t="s">
        <v>78</v>
      </c>
      <c r="B5" s="452">
        <v>430098.562057</v>
      </c>
      <c r="C5" s="453">
        <v>434607.124946772</v>
      </c>
      <c r="D5" s="453">
        <v>445248.55755766999</v>
      </c>
      <c r="E5" s="453">
        <v>453187.239944403</v>
      </c>
      <c r="F5" s="453">
        <v>463107.19409845799</v>
      </c>
      <c r="G5" s="453">
        <v>469064.70905817801</v>
      </c>
      <c r="H5" s="453">
        <v>470525.83437486697</v>
      </c>
      <c r="I5" s="453">
        <v>479267.07497207698</v>
      </c>
      <c r="J5" s="453">
        <v>508920</v>
      </c>
      <c r="K5" s="454">
        <v>527507.52327853302</v>
      </c>
      <c r="L5" s="455">
        <f>+K5-J5</f>
        <v>18587.523278533015</v>
      </c>
      <c r="M5" s="456">
        <f>+L5/J5</f>
        <v>3.6523467889910038E-2</v>
      </c>
      <c r="N5" s="455">
        <f>K5-F5</f>
        <v>64400.32918007503</v>
      </c>
      <c r="O5" s="456">
        <f>+N5/F5</f>
        <v>0.13906138794808556</v>
      </c>
    </row>
    <row r="6" spans="1:15" ht="17.399999999999999" customHeight="1">
      <c r="A6" s="457" t="s">
        <v>79</v>
      </c>
      <c r="B6" s="458"/>
      <c r="C6" s="459"/>
      <c r="D6" s="459"/>
      <c r="E6" s="459"/>
      <c r="F6" s="459"/>
      <c r="G6" s="459"/>
      <c r="H6" s="459"/>
      <c r="I6" s="459"/>
      <c r="J6" s="459"/>
      <c r="K6" s="460"/>
      <c r="L6" s="461"/>
      <c r="M6" s="462"/>
      <c r="N6" s="461"/>
      <c r="O6" s="463"/>
    </row>
    <row r="7" spans="1:15" ht="17.399999999999999" customHeight="1">
      <c r="A7" s="464" t="s">
        <v>10</v>
      </c>
      <c r="B7" s="465">
        <v>232728.57615487001</v>
      </c>
      <c r="C7" s="466">
        <v>236925.59935173599</v>
      </c>
      <c r="D7" s="466">
        <v>242608.85040975499</v>
      </c>
      <c r="E7" s="466">
        <v>249139.08961351399</v>
      </c>
      <c r="F7" s="466">
        <v>249828.55345069</v>
      </c>
      <c r="G7" s="466">
        <v>256113.73415080601</v>
      </c>
      <c r="H7" s="466">
        <v>258794.32176275499</v>
      </c>
      <c r="I7" s="466">
        <v>263191.2906523</v>
      </c>
      <c r="J7" s="466">
        <v>274060</v>
      </c>
      <c r="K7" s="467">
        <v>290318.14497637202</v>
      </c>
      <c r="L7" s="468">
        <f t="shared" ref="L7:L32" si="0">+K7-J7</f>
        <v>16258.144976372016</v>
      </c>
      <c r="M7" s="469">
        <f t="shared" ref="M7:M32" si="1">+L7/J7</f>
        <v>5.932330502945346E-2</v>
      </c>
      <c r="N7" s="468">
        <f t="shared" ref="N7:N32" si="2">K7-F7</f>
        <v>40489.591525682015</v>
      </c>
      <c r="O7" s="470">
        <f t="shared" ref="O7:O32" si="3">+N7/F7</f>
        <v>0.16206951113645887</v>
      </c>
    </row>
    <row r="8" spans="1:15" ht="16.8" customHeight="1">
      <c r="A8" s="471" t="s">
        <v>11</v>
      </c>
      <c r="B8" s="472">
        <v>197369.98590212999</v>
      </c>
      <c r="C8" s="473">
        <v>197681.52559503599</v>
      </c>
      <c r="D8" s="473">
        <v>202639.70714791899</v>
      </c>
      <c r="E8" s="473">
        <v>204048.15033088901</v>
      </c>
      <c r="F8" s="473">
        <v>213278.640647769</v>
      </c>
      <c r="G8" s="473">
        <v>212950.974907372</v>
      </c>
      <c r="H8" s="473">
        <v>211731.512612113</v>
      </c>
      <c r="I8" s="473">
        <v>216075.78431977899</v>
      </c>
      <c r="J8" s="473">
        <v>234860</v>
      </c>
      <c r="K8" s="474">
        <v>237189.37830216001</v>
      </c>
      <c r="L8" s="475">
        <f t="shared" si="0"/>
        <v>2329.3783021600102</v>
      </c>
      <c r="M8" s="476">
        <f t="shared" si="1"/>
        <v>9.9181567834455003E-3</v>
      </c>
      <c r="N8" s="475">
        <f t="shared" si="2"/>
        <v>23910.737654391007</v>
      </c>
      <c r="O8" s="477">
        <f t="shared" si="3"/>
        <v>0.11211032469903884</v>
      </c>
    </row>
    <row r="9" spans="1:15" ht="16.2" customHeight="1">
      <c r="A9" s="457" t="s">
        <v>80</v>
      </c>
      <c r="B9" s="478"/>
      <c r="C9" s="479"/>
      <c r="D9" s="479"/>
      <c r="E9" s="479"/>
      <c r="F9" s="479"/>
      <c r="G9" s="479"/>
      <c r="H9" s="479"/>
      <c r="I9" s="479"/>
      <c r="J9" s="479"/>
      <c r="K9" s="480"/>
      <c r="L9" s="461"/>
      <c r="M9" s="462"/>
      <c r="N9" s="461"/>
      <c r="O9" s="463"/>
    </row>
    <row r="10" spans="1:15" ht="17.399999999999999" customHeight="1">
      <c r="A10" s="464" t="s">
        <v>81</v>
      </c>
      <c r="B10" s="465">
        <v>84857.454837865502</v>
      </c>
      <c r="C10" s="466">
        <v>83075.247610419436</v>
      </c>
      <c r="D10" s="466">
        <v>84036.941921486985</v>
      </c>
      <c r="E10" s="466">
        <v>85600.407715610359</v>
      </c>
      <c r="F10" s="466">
        <v>86433.084085363196</v>
      </c>
      <c r="G10" s="466">
        <v>88034.985903219684</v>
      </c>
      <c r="H10" s="466">
        <v>83328.028612382463</v>
      </c>
      <c r="I10" s="466">
        <v>86273.363984050462</v>
      </c>
      <c r="J10" s="466">
        <v>90980.126586050901</v>
      </c>
      <c r="K10" s="467">
        <v>102164.69462346152</v>
      </c>
      <c r="L10" s="468">
        <f t="shared" si="0"/>
        <v>11184.568037410616</v>
      </c>
      <c r="M10" s="469">
        <f t="shared" si="1"/>
        <v>0.122934188565148</v>
      </c>
      <c r="N10" s="468">
        <f t="shared" si="2"/>
        <v>15731.610538098321</v>
      </c>
      <c r="O10" s="470">
        <f t="shared" si="3"/>
        <v>0.18200913116280151</v>
      </c>
    </row>
    <row r="11" spans="1:15" ht="17.399999999999999" customHeight="1">
      <c r="A11" s="464" t="s">
        <v>82</v>
      </c>
      <c r="B11" s="465">
        <v>244527.86257015498</v>
      </c>
      <c r="C11" s="466">
        <v>249195.30240591528</v>
      </c>
      <c r="D11" s="466">
        <v>252421.02563394961</v>
      </c>
      <c r="E11" s="466">
        <v>253939.0748471629</v>
      </c>
      <c r="F11" s="466">
        <v>260806.2012625667</v>
      </c>
      <c r="G11" s="466">
        <v>264280.45057446812</v>
      </c>
      <c r="H11" s="466">
        <v>264754.18708166329</v>
      </c>
      <c r="I11" s="466">
        <v>270093.03423971549</v>
      </c>
      <c r="J11" s="466">
        <v>284212.65511784505</v>
      </c>
      <c r="K11" s="467">
        <v>285237.96404309064</v>
      </c>
      <c r="L11" s="468">
        <f t="shared" si="0"/>
        <v>1025.3089252455975</v>
      </c>
      <c r="M11" s="469">
        <f t="shared" si="1"/>
        <v>3.6075414193659553E-3</v>
      </c>
      <c r="N11" s="468">
        <f t="shared" si="2"/>
        <v>24431.762780523946</v>
      </c>
      <c r="O11" s="470">
        <f t="shared" si="3"/>
        <v>9.3677844553731543E-2</v>
      </c>
    </row>
    <row r="12" spans="1:15" ht="16.8" customHeight="1">
      <c r="A12" s="471" t="s">
        <v>83</v>
      </c>
      <c r="B12" s="472">
        <v>100713.24464898001</v>
      </c>
      <c r="C12" s="473">
        <v>102336.574930438</v>
      </c>
      <c r="D12" s="473">
        <v>108790.59000224</v>
      </c>
      <c r="E12" s="473">
        <v>113647.757381629</v>
      </c>
      <c r="F12" s="473">
        <v>115867.90875052899</v>
      </c>
      <c r="G12" s="473">
        <v>116749.27258049046</v>
      </c>
      <c r="H12" s="473">
        <v>122443.61868082416</v>
      </c>
      <c r="I12" s="473">
        <v>122900.67674831203</v>
      </c>
      <c r="J12" s="473">
        <v>133727.39894273976</v>
      </c>
      <c r="K12" s="474">
        <v>140104.86461197981</v>
      </c>
      <c r="L12" s="475">
        <f t="shared" si="0"/>
        <v>6377.4656692400458</v>
      </c>
      <c r="M12" s="476">
        <f t="shared" si="1"/>
        <v>4.7690044969548755E-2</v>
      </c>
      <c r="N12" s="475">
        <f t="shared" si="2"/>
        <v>24236.955861450813</v>
      </c>
      <c r="O12" s="477">
        <f t="shared" si="3"/>
        <v>0.20917746874705859</v>
      </c>
    </row>
    <row r="13" spans="1:15" ht="17.399999999999999" customHeight="1">
      <c r="A13" s="457" t="s">
        <v>84</v>
      </c>
      <c r="B13" s="478"/>
      <c r="C13" s="479"/>
      <c r="D13" s="479"/>
      <c r="E13" s="479"/>
      <c r="F13" s="479"/>
      <c r="G13" s="479"/>
      <c r="H13" s="479"/>
      <c r="I13" s="479"/>
      <c r="J13" s="479"/>
      <c r="K13" s="480"/>
      <c r="L13" s="461"/>
      <c r="M13" s="462"/>
      <c r="N13" s="461"/>
      <c r="O13" s="463"/>
    </row>
    <row r="14" spans="1:15" ht="17.399999999999999" customHeight="1">
      <c r="A14" s="464" t="s">
        <v>85</v>
      </c>
      <c r="B14" s="465">
        <v>92513.975852413001</v>
      </c>
      <c r="C14" s="466">
        <v>90782.104593907803</v>
      </c>
      <c r="D14" s="466">
        <v>85243.874653367093</v>
      </c>
      <c r="E14" s="466">
        <v>82374.318893101008</v>
      </c>
      <c r="F14" s="466">
        <v>82311.046824944904</v>
      </c>
      <c r="G14" s="466">
        <v>84043.346457042207</v>
      </c>
      <c r="H14" s="466">
        <v>80095.516587997699</v>
      </c>
      <c r="I14" s="466">
        <v>71512.119793301303</v>
      </c>
      <c r="J14" s="466">
        <v>70331.664627293794</v>
      </c>
      <c r="K14" s="467">
        <v>71119.463515077907</v>
      </c>
      <c r="L14" s="468">
        <f t="shared" si="0"/>
        <v>787.79888778411259</v>
      </c>
      <c r="M14" s="469">
        <f t="shared" si="1"/>
        <v>1.1201197809818217E-2</v>
      </c>
      <c r="N14" s="468">
        <f t="shared" si="2"/>
        <v>-11191.583309866997</v>
      </c>
      <c r="O14" s="469">
        <f t="shared" si="3"/>
        <v>-0.13596696605825834</v>
      </c>
    </row>
    <row r="15" spans="1:15" ht="17.399999999999999" customHeight="1">
      <c r="A15" s="464" t="s">
        <v>86</v>
      </c>
      <c r="B15" s="465">
        <v>106707.19073806</v>
      </c>
      <c r="C15" s="466">
        <v>112676.35479241153</v>
      </c>
      <c r="D15" s="466">
        <v>119836.89081991966</v>
      </c>
      <c r="E15" s="466">
        <v>116381.77713379273</v>
      </c>
      <c r="F15" s="466">
        <v>114217.93461385071</v>
      </c>
      <c r="G15" s="466">
        <v>121801.61652646413</v>
      </c>
      <c r="H15" s="466">
        <v>112101.85346791419</v>
      </c>
      <c r="I15" s="466">
        <v>108298.90331907879</v>
      </c>
      <c r="J15" s="466">
        <v>120303.7582383431</v>
      </c>
      <c r="K15" s="467">
        <v>130228.62264006901</v>
      </c>
      <c r="L15" s="468">
        <f t="shared" si="0"/>
        <v>9924.8644017259066</v>
      </c>
      <c r="M15" s="469">
        <f t="shared" si="1"/>
        <v>8.2498373675600298E-2</v>
      </c>
      <c r="N15" s="468">
        <f t="shared" si="2"/>
        <v>16010.688026218297</v>
      </c>
      <c r="O15" s="469">
        <f t="shared" si="3"/>
        <v>0.14017665509665722</v>
      </c>
    </row>
    <row r="16" spans="1:15" ht="16.8" customHeight="1">
      <c r="A16" s="471" t="s">
        <v>87</v>
      </c>
      <c r="B16" s="472">
        <v>230877.39546653</v>
      </c>
      <c r="C16" s="473">
        <v>231148.66556045256</v>
      </c>
      <c r="D16" s="473">
        <v>240167.79208438899</v>
      </c>
      <c r="E16" s="473">
        <v>254431.14391750804</v>
      </c>
      <c r="F16" s="473">
        <v>266578.21265966288</v>
      </c>
      <c r="G16" s="473">
        <v>263219.74607467063</v>
      </c>
      <c r="H16" s="473">
        <v>278328.46431895677</v>
      </c>
      <c r="I16" s="473">
        <v>299456.0518596975</v>
      </c>
      <c r="J16" s="473">
        <v>318284.75778099842</v>
      </c>
      <c r="K16" s="474">
        <v>326159.43712338398</v>
      </c>
      <c r="L16" s="475">
        <f t="shared" si="0"/>
        <v>7874.6793423855561</v>
      </c>
      <c r="M16" s="476">
        <f t="shared" si="1"/>
        <v>2.4740987904308856E-2</v>
      </c>
      <c r="N16" s="475">
        <f t="shared" si="2"/>
        <v>59581.224463721097</v>
      </c>
      <c r="O16" s="476">
        <f t="shared" si="3"/>
        <v>0.22350372849032382</v>
      </c>
    </row>
    <row r="17" spans="1:15" ht="19.8" customHeight="1">
      <c r="A17" s="481" t="s">
        <v>88</v>
      </c>
      <c r="B17" s="465"/>
      <c r="C17" s="466"/>
      <c r="D17" s="466"/>
      <c r="E17" s="466"/>
      <c r="F17" s="466"/>
      <c r="G17" s="466"/>
      <c r="H17" s="466"/>
      <c r="I17" s="466"/>
      <c r="J17" s="466"/>
      <c r="K17" s="467"/>
      <c r="L17" s="468"/>
      <c r="M17" s="469"/>
      <c r="N17" s="468"/>
      <c r="O17" s="469"/>
    </row>
    <row r="18" spans="1:15" ht="17.399999999999999" customHeight="1">
      <c r="A18" s="464" t="s">
        <v>89</v>
      </c>
      <c r="B18" s="465">
        <v>150706.14731077742</v>
      </c>
      <c r="C18" s="466">
        <v>145913.36894635551</v>
      </c>
      <c r="D18" s="466">
        <v>148781.43422949486</v>
      </c>
      <c r="E18" s="466">
        <v>141281.1019501129</v>
      </c>
      <c r="F18" s="466">
        <v>146677.67442971037</v>
      </c>
      <c r="G18" s="466">
        <v>140478.31467706649</v>
      </c>
      <c r="H18" s="466">
        <v>136512.80079963521</v>
      </c>
      <c r="I18" s="466">
        <v>135614.50171761928</v>
      </c>
      <c r="J18" s="466">
        <v>139426.4207329755</v>
      </c>
      <c r="K18" s="467">
        <v>144439.2748534655</v>
      </c>
      <c r="L18" s="468">
        <f t="shared" ref="L18:L20" si="4">+K18-J18</f>
        <v>5012.8541204899957</v>
      </c>
      <c r="M18" s="469">
        <f t="shared" ref="M18:M20" si="5">+L18/J18</f>
        <v>3.5953401759415707E-2</v>
      </c>
      <c r="N18" s="468">
        <f t="shared" ref="N18:N20" si="6">K18-F18</f>
        <v>-2238.3995762448758</v>
      </c>
      <c r="O18" s="469">
        <f t="shared" ref="O18:O20" si="7">+N18/F18</f>
        <v>-1.5260669934588734E-2</v>
      </c>
    </row>
    <row r="19" spans="1:15" ht="18.600000000000001" customHeight="1">
      <c r="A19" s="464" t="s">
        <v>90</v>
      </c>
      <c r="B19" s="465">
        <v>133327.14268466071</v>
      </c>
      <c r="C19" s="466">
        <v>131467.94357417687</v>
      </c>
      <c r="D19" s="466">
        <v>136792.73222561801</v>
      </c>
      <c r="E19" s="466">
        <v>152494.12670248028</v>
      </c>
      <c r="F19" s="466">
        <v>162793.15679522193</v>
      </c>
      <c r="G19" s="466">
        <v>166017.09011650109</v>
      </c>
      <c r="H19" s="466">
        <v>169656.5949640396</v>
      </c>
      <c r="I19" s="466">
        <v>183278.02997136299</v>
      </c>
      <c r="J19" s="466">
        <v>195100.56803040139</v>
      </c>
      <c r="K19" s="467">
        <v>193734.75628416776</v>
      </c>
      <c r="L19" s="468">
        <f t="shared" si="4"/>
        <v>-1365.8117462336377</v>
      </c>
      <c r="M19" s="469">
        <f t="shared" si="5"/>
        <v>-7.0005523818916365E-3</v>
      </c>
      <c r="N19" s="468">
        <f t="shared" si="6"/>
        <v>30941.599488945823</v>
      </c>
      <c r="O19" s="469">
        <f t="shared" si="7"/>
        <v>0.19006695427540218</v>
      </c>
    </row>
    <row r="20" spans="1:15" ht="18.600000000000001" customHeight="1">
      <c r="A20" s="471" t="s">
        <v>91</v>
      </c>
      <c r="B20" s="465">
        <v>130379.63201587256</v>
      </c>
      <c r="C20" s="466">
        <v>139960.17811576498</v>
      </c>
      <c r="D20" s="466">
        <v>150015.16990041759</v>
      </c>
      <c r="E20" s="466">
        <v>158447.42107851934</v>
      </c>
      <c r="F20" s="466">
        <v>152937.6252487766</v>
      </c>
      <c r="G20" s="466">
        <v>161463.95470510429</v>
      </c>
      <c r="H20" s="466">
        <v>163416.51956987684</v>
      </c>
      <c r="I20" s="466">
        <v>159594.91755582389</v>
      </c>
      <c r="J20" s="466">
        <v>169361.13742066495</v>
      </c>
      <c r="K20" s="467">
        <v>188968.89839062371</v>
      </c>
      <c r="L20" s="468">
        <f t="shared" si="4"/>
        <v>19607.760969958763</v>
      </c>
      <c r="M20" s="469">
        <f t="shared" si="5"/>
        <v>0.11577485406971695</v>
      </c>
      <c r="N20" s="468">
        <f t="shared" si="6"/>
        <v>36031.273141847108</v>
      </c>
      <c r="O20" s="469">
        <f t="shared" si="7"/>
        <v>0.2355945640141639</v>
      </c>
    </row>
    <row r="21" spans="1:15" ht="20.399999999999999" customHeight="1">
      <c r="A21" s="457" t="s">
        <v>92</v>
      </c>
      <c r="B21" s="478"/>
      <c r="C21" s="479"/>
      <c r="D21" s="479"/>
      <c r="E21" s="479"/>
      <c r="F21" s="479"/>
      <c r="G21" s="479"/>
      <c r="H21" s="479"/>
      <c r="I21" s="479"/>
      <c r="J21" s="479"/>
      <c r="K21" s="480"/>
      <c r="L21" s="461"/>
      <c r="M21" s="462"/>
      <c r="N21" s="461"/>
      <c r="O21" s="463"/>
    </row>
    <row r="22" spans="1:15" ht="17.399999999999999" customHeight="1">
      <c r="A22" s="464" t="s">
        <v>93</v>
      </c>
      <c r="B22" s="465">
        <v>356349.92575785</v>
      </c>
      <c r="C22" s="466">
        <v>361203.27094852598</v>
      </c>
      <c r="D22" s="466">
        <v>369003.97257103003</v>
      </c>
      <c r="E22" s="466">
        <v>370933.80203174299</v>
      </c>
      <c r="F22" s="466">
        <v>382116.13069319702</v>
      </c>
      <c r="G22" s="466">
        <v>381188.441212765</v>
      </c>
      <c r="H22" s="466">
        <v>385614.98370944301</v>
      </c>
      <c r="I22" s="466">
        <v>392672.22049465001</v>
      </c>
      <c r="J22" s="466">
        <v>421365.42903073499</v>
      </c>
      <c r="K22" s="467">
        <v>430598.608169763</v>
      </c>
      <c r="L22" s="468">
        <f t="shared" si="0"/>
        <v>9233.1791390280123</v>
      </c>
      <c r="M22" s="469">
        <f t="shared" si="1"/>
        <v>2.1912521775379279E-2</v>
      </c>
      <c r="N22" s="468">
        <f t="shared" si="2"/>
        <v>48482.477476565982</v>
      </c>
      <c r="O22" s="470">
        <f t="shared" si="3"/>
        <v>0.12687890822251838</v>
      </c>
    </row>
    <row r="23" spans="1:15" ht="16.8" customHeight="1">
      <c r="A23" s="464" t="s">
        <v>94</v>
      </c>
      <c r="B23" s="465">
        <v>47151.326620849002</v>
      </c>
      <c r="C23" s="466">
        <v>46808.725283270702</v>
      </c>
      <c r="D23" s="466">
        <v>49210.625997392402</v>
      </c>
      <c r="E23" s="466">
        <v>51172.935082108903</v>
      </c>
      <c r="F23" s="466">
        <v>50966.274698082598</v>
      </c>
      <c r="G23" s="466">
        <v>56970.827213099699</v>
      </c>
      <c r="H23" s="466">
        <v>52758.674272571501</v>
      </c>
      <c r="I23" s="466">
        <v>53400.419314799903</v>
      </c>
      <c r="J23" s="466">
        <v>55992.259520454703</v>
      </c>
      <c r="K23" s="467">
        <v>65204.6492545492</v>
      </c>
      <c r="L23" s="468">
        <f t="shared" si="0"/>
        <v>9212.3897340944968</v>
      </c>
      <c r="M23" s="469">
        <f t="shared" si="1"/>
        <v>0.16452970130146455</v>
      </c>
      <c r="N23" s="468">
        <f t="shared" si="2"/>
        <v>14238.374556466602</v>
      </c>
      <c r="O23" s="470">
        <f t="shared" si="3"/>
        <v>0.27936855579131165</v>
      </c>
    </row>
    <row r="24" spans="1:15" ht="19.8" customHeight="1">
      <c r="A24" s="464" t="s">
        <v>95</v>
      </c>
      <c r="B24" s="465">
        <v>21675.824302786001</v>
      </c>
      <c r="C24" s="466">
        <v>22060.2138100335</v>
      </c>
      <c r="D24" s="466">
        <v>22028.7930253345</v>
      </c>
      <c r="E24" s="466">
        <v>25785.545403088301</v>
      </c>
      <c r="F24" s="466">
        <v>23542.663938537698</v>
      </c>
      <c r="G24" s="466">
        <v>25766.294832375599</v>
      </c>
      <c r="H24" s="466">
        <v>23676.647821954401</v>
      </c>
      <c r="I24" s="466">
        <v>23209.8343576525</v>
      </c>
      <c r="J24" s="466">
        <v>23395.936394500801</v>
      </c>
      <c r="K24" s="467">
        <v>23931.180890416501</v>
      </c>
      <c r="L24" s="468">
        <f t="shared" si="0"/>
        <v>535.2444959157001</v>
      </c>
      <c r="M24" s="469">
        <f t="shared" si="1"/>
        <v>2.2877669305063974E-2</v>
      </c>
      <c r="N24" s="468">
        <f t="shared" si="2"/>
        <v>388.5169518788025</v>
      </c>
      <c r="O24" s="470">
        <f t="shared" si="3"/>
        <v>1.6502675860858181E-2</v>
      </c>
    </row>
    <row r="25" spans="1:15" ht="18.600000000000001" customHeight="1">
      <c r="A25" s="471" t="s">
        <v>96</v>
      </c>
      <c r="B25" s="472">
        <v>4921.4853755038002</v>
      </c>
      <c r="C25" s="473">
        <v>4534.9149049375101</v>
      </c>
      <c r="D25" s="473">
        <v>5005.1659639147501</v>
      </c>
      <c r="E25" s="473">
        <v>5294.9574274633696</v>
      </c>
      <c r="F25" s="473">
        <v>6482.1247686411198</v>
      </c>
      <c r="G25" s="473">
        <v>5139.14579993598</v>
      </c>
      <c r="H25" s="473">
        <v>8475.5285708983702</v>
      </c>
      <c r="I25" s="473">
        <v>9984.6008049761094</v>
      </c>
      <c r="J25" s="473">
        <v>8166.5557009459199</v>
      </c>
      <c r="K25" s="474">
        <v>7773.0849638040199</v>
      </c>
      <c r="L25" s="475">
        <f t="shared" si="0"/>
        <v>-393.47073714189992</v>
      </c>
      <c r="M25" s="476">
        <f t="shared" si="1"/>
        <v>-4.8180744924855502E-2</v>
      </c>
      <c r="N25" s="475">
        <f t="shared" si="2"/>
        <v>1290.9601951629002</v>
      </c>
      <c r="O25" s="477">
        <f t="shared" si="3"/>
        <v>0.19915694949412871</v>
      </c>
    </row>
    <row r="26" spans="1:15" ht="26.25" customHeight="1">
      <c r="A26" s="299" t="s">
        <v>97</v>
      </c>
      <c r="B26" s="482">
        <v>358612.16026896401</v>
      </c>
      <c r="C26" s="483">
        <v>361658.80767179199</v>
      </c>
      <c r="D26" s="483">
        <v>365793.44596665999</v>
      </c>
      <c r="E26" s="483">
        <v>380197.81018725497</v>
      </c>
      <c r="F26" s="483">
        <v>388372.713927262</v>
      </c>
      <c r="G26" s="483">
        <v>387837.35366844502</v>
      </c>
      <c r="H26" s="483">
        <v>384713.28701446502</v>
      </c>
      <c r="I26" s="483">
        <v>402437.83497653197</v>
      </c>
      <c r="J26" s="483">
        <v>426631.156894368</v>
      </c>
      <c r="K26" s="484">
        <v>442110.92611043103</v>
      </c>
      <c r="L26" s="455">
        <f t="shared" si="0"/>
        <v>15479.769216063025</v>
      </c>
      <c r="M26" s="456">
        <f t="shared" si="1"/>
        <v>3.628372885081093E-2</v>
      </c>
      <c r="N26" s="455">
        <f t="shared" si="2"/>
        <v>53738.212183169031</v>
      </c>
      <c r="O26" s="456">
        <f t="shared" si="3"/>
        <v>0.1383676305159626</v>
      </c>
    </row>
    <row r="27" spans="1:15" ht="19.8" customHeight="1">
      <c r="A27" s="485" t="s">
        <v>98</v>
      </c>
      <c r="B27" s="458"/>
      <c r="C27" s="459"/>
      <c r="D27" s="459"/>
      <c r="E27" s="459"/>
      <c r="F27" s="459"/>
      <c r="G27" s="459"/>
      <c r="H27" s="459"/>
      <c r="I27" s="459"/>
      <c r="J27" s="459"/>
      <c r="K27" s="460"/>
      <c r="L27" s="486"/>
      <c r="M27" s="487"/>
      <c r="N27" s="486"/>
      <c r="O27" s="488"/>
    </row>
    <row r="28" spans="1:15" ht="18.600000000000001" customHeight="1">
      <c r="A28" s="489" t="s">
        <v>99</v>
      </c>
      <c r="B28" s="465">
        <v>313699.07001249999</v>
      </c>
      <c r="C28" s="466">
        <v>311776.67087067402</v>
      </c>
      <c r="D28" s="466">
        <v>318977.04663044203</v>
      </c>
      <c r="E28" s="466">
        <v>323374.05794154998</v>
      </c>
      <c r="F28" s="466">
        <v>329403.70377635199</v>
      </c>
      <c r="G28" s="466">
        <v>327585.41804816399</v>
      </c>
      <c r="H28" s="466">
        <v>330997.50224216399</v>
      </c>
      <c r="I28" s="466">
        <v>342823.056223544</v>
      </c>
      <c r="J28" s="466">
        <v>366334.52865341498</v>
      </c>
      <c r="K28" s="467">
        <v>377595.737013823</v>
      </c>
      <c r="L28" s="468">
        <f t="shared" si="0"/>
        <v>11261.208360408025</v>
      </c>
      <c r="M28" s="469">
        <f t="shared" si="1"/>
        <v>3.0740231890786712E-2</v>
      </c>
      <c r="N28" s="468">
        <f t="shared" si="2"/>
        <v>48192.033237471012</v>
      </c>
      <c r="O28" s="470">
        <f t="shared" si="3"/>
        <v>0.14630082383709594</v>
      </c>
    </row>
    <row r="29" spans="1:15" ht="17.399999999999999" customHeight="1">
      <c r="A29" s="490" t="s">
        <v>100</v>
      </c>
      <c r="B29" s="472">
        <v>44913.090256466297</v>
      </c>
      <c r="C29" s="473">
        <v>49882.136801118198</v>
      </c>
      <c r="D29" s="473">
        <v>46816.399336217502</v>
      </c>
      <c r="E29" s="473">
        <v>56823.752245705196</v>
      </c>
      <c r="F29" s="473">
        <v>58969.010150910799</v>
      </c>
      <c r="G29" s="473">
        <v>60251.935620281001</v>
      </c>
      <c r="H29" s="473">
        <v>53715.784772302097</v>
      </c>
      <c r="I29" s="473">
        <v>59614.778752988801</v>
      </c>
      <c r="J29" s="473">
        <v>60296.6282409532</v>
      </c>
      <c r="K29" s="474">
        <v>64515.189096608403</v>
      </c>
      <c r="L29" s="475">
        <f t="shared" si="0"/>
        <v>4218.5608556552033</v>
      </c>
      <c r="M29" s="476">
        <f t="shared" si="1"/>
        <v>6.9963461950099157E-2</v>
      </c>
      <c r="N29" s="475">
        <f t="shared" si="2"/>
        <v>5546.1789456976039</v>
      </c>
      <c r="O29" s="477">
        <f t="shared" si="3"/>
        <v>9.4052434176935915E-2</v>
      </c>
    </row>
    <row r="30" spans="1:15" ht="19.8" customHeight="1">
      <c r="A30" s="457" t="s">
        <v>101</v>
      </c>
      <c r="B30" s="491"/>
      <c r="C30" s="492"/>
      <c r="D30" s="492"/>
      <c r="E30" s="492"/>
      <c r="F30" s="492"/>
      <c r="G30" s="492"/>
      <c r="H30" s="492"/>
      <c r="I30" s="492"/>
      <c r="J30" s="492"/>
      <c r="K30" s="493"/>
      <c r="L30" s="494"/>
      <c r="M30" s="495"/>
      <c r="N30" s="494"/>
      <c r="O30" s="495"/>
    </row>
    <row r="31" spans="1:15" ht="20.399999999999999" customHeight="1">
      <c r="A31" s="464" t="s">
        <v>102</v>
      </c>
      <c r="B31" s="465">
        <v>275533.46442849998</v>
      </c>
      <c r="C31" s="466">
        <v>279164.48142362398</v>
      </c>
      <c r="D31" s="466">
        <v>281690.95470399701</v>
      </c>
      <c r="E31" s="466">
        <v>297170.80826212402</v>
      </c>
      <c r="F31" s="466">
        <v>302898.91896272899</v>
      </c>
      <c r="G31" s="466">
        <v>296698.86111644498</v>
      </c>
      <c r="H31" s="466">
        <v>300132.12513860402</v>
      </c>
      <c r="I31" s="466">
        <v>318914.29626622802</v>
      </c>
      <c r="J31" s="466">
        <v>335022.46361183998</v>
      </c>
      <c r="K31" s="467">
        <v>349404.29226594599</v>
      </c>
      <c r="L31" s="468">
        <f t="shared" si="0"/>
        <v>14381.828654106008</v>
      </c>
      <c r="M31" s="469">
        <f t="shared" si="1"/>
        <v>4.2927953245454377E-2</v>
      </c>
      <c r="N31" s="468">
        <f t="shared" si="2"/>
        <v>46505.373303216998</v>
      </c>
      <c r="O31" s="470">
        <f t="shared" si="3"/>
        <v>0.15353429937113569</v>
      </c>
    </row>
    <row r="32" spans="1:15" ht="20.399999999999999" customHeight="1">
      <c r="A32" s="490" t="s">
        <v>103</v>
      </c>
      <c r="B32" s="472">
        <v>78609.855118189997</v>
      </c>
      <c r="C32" s="473">
        <v>78414.811938376399</v>
      </c>
      <c r="D32" s="473">
        <v>80769.035411225093</v>
      </c>
      <c r="E32" s="473">
        <v>83027.001925131102</v>
      </c>
      <c r="F32" s="473">
        <v>85473.794964533401</v>
      </c>
      <c r="G32" s="473">
        <v>91138.492552000607</v>
      </c>
      <c r="H32" s="473">
        <v>84581.161875861799</v>
      </c>
      <c r="I32" s="473">
        <v>83523.5387103049</v>
      </c>
      <c r="J32" s="473">
        <v>91608.693282528096</v>
      </c>
      <c r="K32" s="474">
        <v>92706.633844484095</v>
      </c>
      <c r="L32" s="475">
        <f t="shared" si="0"/>
        <v>1097.9405619559984</v>
      </c>
      <c r="M32" s="476">
        <f t="shared" si="1"/>
        <v>1.1985113231228691E-2</v>
      </c>
      <c r="N32" s="475">
        <f t="shared" si="2"/>
        <v>7232.8388799506938</v>
      </c>
      <c r="O32" s="477">
        <f t="shared" si="3"/>
        <v>8.4620542272071775E-2</v>
      </c>
    </row>
    <row r="33" spans="1:1">
      <c r="A33" s="107" t="s">
        <v>104</v>
      </c>
    </row>
    <row r="34" spans="1:1">
      <c r="A34" s="496" t="s">
        <v>69</v>
      </c>
    </row>
  </sheetData>
  <mergeCells count="14">
    <mergeCell ref="N3:O3"/>
    <mergeCell ref="H3:H4"/>
    <mergeCell ref="G3:G4"/>
    <mergeCell ref="A1:M1"/>
    <mergeCell ref="A3:A4"/>
    <mergeCell ref="B3:B4"/>
    <mergeCell ref="C3:C4"/>
    <mergeCell ref="D3:D4"/>
    <mergeCell ref="E3:E4"/>
    <mergeCell ref="F3:F4"/>
    <mergeCell ref="I3:I4"/>
    <mergeCell ref="J3:J4"/>
    <mergeCell ref="L3:M3"/>
    <mergeCell ref="K3:K4"/>
  </mergeCells>
  <pageMargins left="0.70866141732283472" right="0.70866141732283472" top="0.74803149606299213" bottom="0.74803149606299213" header="0.31496062992125984" footer="0.31496062992125984"/>
  <pageSetup paperSize="9" scale="73" orientation="landscape" r:id="rId1"/>
  <headerFooter>
    <oddFooter>&amp;LView.brussels&amp;R&amp;P/&amp;N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426C3-B26C-451C-96A4-757DC73372C7}">
  <sheetPr>
    <pageSetUpPr fitToPage="1"/>
  </sheetPr>
  <dimension ref="A1:K81"/>
  <sheetViews>
    <sheetView showGridLines="0" zoomScale="80" zoomScaleNormal="80" workbookViewId="0">
      <selection sqref="A1:G1"/>
    </sheetView>
  </sheetViews>
  <sheetFormatPr baseColWidth="10" defaultColWidth="11.19921875" defaultRowHeight="13.8"/>
  <cols>
    <col min="1" max="1" width="15.8984375" style="99" customWidth="1"/>
    <col min="2" max="2" width="25.796875" style="99" customWidth="1"/>
    <col min="3" max="8" width="11.19921875" style="99"/>
    <col min="9" max="9" width="13.19921875" style="99" customWidth="1"/>
    <col min="10" max="10" width="10.19921875" style="99" customWidth="1"/>
    <col min="11" max="11" width="8.296875" style="99" customWidth="1"/>
    <col min="12" max="12" width="7.19921875" style="99" customWidth="1"/>
    <col min="13" max="16384" width="11.19921875" style="99"/>
  </cols>
  <sheetData>
    <row r="1" spans="1:11" ht="35.25" customHeight="1">
      <c r="A1" s="531" t="s">
        <v>28</v>
      </c>
      <c r="B1" s="532"/>
      <c r="C1" s="532"/>
      <c r="D1" s="532"/>
      <c r="E1" s="532"/>
      <c r="F1" s="532"/>
      <c r="G1" s="532"/>
      <c r="H1" s="532"/>
      <c r="I1" s="532"/>
      <c r="J1" s="532"/>
      <c r="K1" s="532"/>
    </row>
    <row r="60" spans="1:8">
      <c r="A60" s="300" t="s">
        <v>111</v>
      </c>
    </row>
    <row r="61" spans="1:8">
      <c r="B61" s="100"/>
      <c r="C61" s="533" t="s">
        <v>105</v>
      </c>
      <c r="D61" s="533"/>
      <c r="E61" s="533" t="s">
        <v>106</v>
      </c>
      <c r="F61" s="533"/>
      <c r="G61" s="534"/>
      <c r="H61" s="534"/>
    </row>
    <row r="62" spans="1:8">
      <c r="B62" s="100"/>
      <c r="C62" s="301" t="s">
        <v>107</v>
      </c>
      <c r="D62" s="301" t="s">
        <v>1</v>
      </c>
      <c r="E62" s="301" t="s">
        <v>107</v>
      </c>
      <c r="F62" s="301" t="s">
        <v>1</v>
      </c>
      <c r="G62" s="101"/>
      <c r="H62" s="101"/>
    </row>
    <row r="63" spans="1:8">
      <c r="B63" s="302" t="s">
        <v>110</v>
      </c>
      <c r="C63" s="140">
        <v>18587.523278533015</v>
      </c>
      <c r="D63" s="141">
        <v>3.6523467889910038E-2</v>
      </c>
      <c r="E63" s="140">
        <v>64400.32918007503</v>
      </c>
      <c r="F63" s="141">
        <v>0.13906138794808556</v>
      </c>
      <c r="G63" s="140"/>
      <c r="H63" s="141"/>
    </row>
    <row r="64" spans="1:8">
      <c r="A64" s="102" t="s">
        <v>79</v>
      </c>
      <c r="B64" s="98" t="s">
        <v>10</v>
      </c>
      <c r="C64" s="142">
        <v>16258.144976372016</v>
      </c>
      <c r="D64" s="143">
        <v>5.932330502945346E-2</v>
      </c>
      <c r="E64" s="142">
        <v>40489.591525682015</v>
      </c>
      <c r="F64" s="143">
        <v>0.16206951113645887</v>
      </c>
      <c r="G64" s="142"/>
      <c r="H64" s="143"/>
    </row>
    <row r="65" spans="1:8">
      <c r="B65" s="98" t="s">
        <v>11</v>
      </c>
      <c r="C65" s="142">
        <v>2329.3783021600102</v>
      </c>
      <c r="D65" s="143">
        <v>9.9181567834455003E-3</v>
      </c>
      <c r="E65" s="142">
        <v>23910.737654391007</v>
      </c>
      <c r="F65" s="143">
        <v>0.11211032469903884</v>
      </c>
      <c r="G65" s="142"/>
      <c r="H65" s="143"/>
    </row>
    <row r="66" spans="1:8">
      <c r="A66" s="102" t="s">
        <v>80</v>
      </c>
      <c r="B66" s="98" t="s">
        <v>81</v>
      </c>
      <c r="C66" s="142">
        <v>11184.568037410616</v>
      </c>
      <c r="D66" s="143">
        <v>0.122934188565148</v>
      </c>
      <c r="E66" s="142">
        <v>15731.610538098321</v>
      </c>
      <c r="F66" s="143">
        <v>0.18200913116280151</v>
      </c>
      <c r="G66" s="142"/>
      <c r="H66" s="143"/>
    </row>
    <row r="67" spans="1:8">
      <c r="B67" s="98" t="s">
        <v>82</v>
      </c>
      <c r="C67" s="142">
        <v>1025.3089252455975</v>
      </c>
      <c r="D67" s="143">
        <v>3.6075414193659553E-3</v>
      </c>
      <c r="E67" s="142">
        <v>24431.762780523946</v>
      </c>
      <c r="F67" s="143">
        <v>9.3677844553731543E-2</v>
      </c>
      <c r="G67" s="142"/>
      <c r="H67" s="143"/>
    </row>
    <row r="68" spans="1:8">
      <c r="B68" s="98" t="s">
        <v>83</v>
      </c>
      <c r="C68" s="142">
        <v>6377.4656692400458</v>
      </c>
      <c r="D68" s="143">
        <v>4.7690044969548755E-2</v>
      </c>
      <c r="E68" s="142">
        <v>24236.955861450813</v>
      </c>
      <c r="F68" s="143">
        <v>0.20917746874705859</v>
      </c>
      <c r="G68" s="142"/>
      <c r="H68" s="143"/>
    </row>
    <row r="69" spans="1:8">
      <c r="A69" s="102" t="s">
        <v>84</v>
      </c>
      <c r="B69" s="98" t="s">
        <v>85</v>
      </c>
      <c r="C69" s="142">
        <v>787.79888778411259</v>
      </c>
      <c r="D69" s="143">
        <v>1.1201197809818217E-2</v>
      </c>
      <c r="E69" s="142">
        <v>-11191.583309866997</v>
      </c>
      <c r="F69" s="143">
        <v>-0.13596696605825834</v>
      </c>
      <c r="G69" s="142"/>
      <c r="H69" s="143"/>
    </row>
    <row r="70" spans="1:8">
      <c r="B70" s="98" t="s">
        <v>86</v>
      </c>
      <c r="C70" s="142">
        <v>9924.8644017259066</v>
      </c>
      <c r="D70" s="143">
        <v>8.2498373675600298E-2</v>
      </c>
      <c r="E70" s="142">
        <v>16010.688026218297</v>
      </c>
      <c r="F70" s="143">
        <v>0.14017665509665722</v>
      </c>
      <c r="G70" s="142"/>
      <c r="H70" s="143"/>
    </row>
    <row r="71" spans="1:8">
      <c r="B71" s="98" t="s">
        <v>87</v>
      </c>
      <c r="C71" s="142">
        <v>7874.6793423855561</v>
      </c>
      <c r="D71" s="143">
        <v>2.4740987904308856E-2</v>
      </c>
      <c r="E71" s="142">
        <v>59581.224463721097</v>
      </c>
      <c r="F71" s="143">
        <v>0.22350372849032382</v>
      </c>
      <c r="G71" s="142"/>
      <c r="H71" s="143"/>
    </row>
    <row r="72" spans="1:8">
      <c r="A72" s="181" t="s">
        <v>88</v>
      </c>
      <c r="B72" s="182" t="s">
        <v>89</v>
      </c>
      <c r="C72" s="183">
        <v>5012.8541204899957</v>
      </c>
      <c r="D72" s="184">
        <v>3.5953401759415707E-2</v>
      </c>
      <c r="E72" s="183">
        <v>-2238.3995762448758</v>
      </c>
      <c r="F72" s="184">
        <v>-1.5260669934588734E-2</v>
      </c>
      <c r="G72" s="142"/>
      <c r="H72" s="143"/>
    </row>
    <row r="73" spans="1:8">
      <c r="A73" s="185"/>
      <c r="B73" s="182" t="s">
        <v>90</v>
      </c>
      <c r="C73" s="183">
        <v>-1365.8117462336377</v>
      </c>
      <c r="D73" s="184">
        <v>-7.0005523818916365E-3</v>
      </c>
      <c r="E73" s="183">
        <v>30941.599488945823</v>
      </c>
      <c r="F73" s="184">
        <v>0.19006695427540218</v>
      </c>
      <c r="G73" s="142"/>
      <c r="H73" s="143"/>
    </row>
    <row r="74" spans="1:8">
      <c r="A74" s="185"/>
      <c r="B74" s="182" t="s">
        <v>91</v>
      </c>
      <c r="C74" s="183">
        <v>19607.760969958763</v>
      </c>
      <c r="D74" s="184">
        <v>0.11577485406971695</v>
      </c>
      <c r="E74" s="183">
        <v>36031.273141847108</v>
      </c>
      <c r="F74" s="184">
        <v>0.2355945640141639</v>
      </c>
      <c r="G74" s="142"/>
      <c r="H74" s="143"/>
    </row>
    <row r="75" spans="1:8" ht="26.4">
      <c r="A75" s="102" t="s">
        <v>92</v>
      </c>
      <c r="B75" s="98" t="s">
        <v>93</v>
      </c>
      <c r="C75" s="142">
        <v>9233.1791390280123</v>
      </c>
      <c r="D75" s="143">
        <v>2.1912521775379279E-2</v>
      </c>
      <c r="E75" s="142">
        <v>48482.477476565982</v>
      </c>
      <c r="F75" s="143">
        <v>0.12687890822251838</v>
      </c>
      <c r="G75" s="142"/>
      <c r="H75" s="143"/>
    </row>
    <row r="76" spans="1:8">
      <c r="B76" s="98" t="s">
        <v>94</v>
      </c>
      <c r="C76" s="142">
        <v>9212.3897340944968</v>
      </c>
      <c r="D76" s="143">
        <v>0.16452970130146455</v>
      </c>
      <c r="E76" s="142">
        <v>14238.374556466602</v>
      </c>
      <c r="F76" s="143">
        <v>0.27936855579131165</v>
      </c>
      <c r="G76" s="142"/>
      <c r="H76" s="143"/>
    </row>
    <row r="77" spans="1:8">
      <c r="B77" s="98" t="s">
        <v>95</v>
      </c>
      <c r="C77" s="142">
        <v>535.2444959157001</v>
      </c>
      <c r="D77" s="143">
        <v>2.2877669305063974E-2</v>
      </c>
      <c r="E77" s="142">
        <v>388.5169518788025</v>
      </c>
      <c r="F77" s="143">
        <v>1.6502675860858181E-2</v>
      </c>
      <c r="G77" s="142"/>
      <c r="H77" s="143"/>
    </row>
    <row r="78" spans="1:8">
      <c r="A78" s="103" t="s">
        <v>108</v>
      </c>
      <c r="B78" s="98" t="s">
        <v>99</v>
      </c>
      <c r="C78" s="142">
        <v>11261.208360408025</v>
      </c>
      <c r="D78" s="143">
        <v>3.0740231890786712E-2</v>
      </c>
      <c r="E78" s="142">
        <v>48192.033237471012</v>
      </c>
      <c r="F78" s="143">
        <v>0.14630082383709594</v>
      </c>
      <c r="G78" s="142"/>
      <c r="H78" s="143"/>
    </row>
    <row r="79" spans="1:8">
      <c r="B79" s="98" t="s">
        <v>100</v>
      </c>
      <c r="C79" s="142">
        <v>4218.5608556552033</v>
      </c>
      <c r="D79" s="143">
        <v>6.9963461950099157E-2</v>
      </c>
      <c r="E79" s="142">
        <v>5546.1789456976039</v>
      </c>
      <c r="F79" s="143">
        <v>9.4052434176935915E-2</v>
      </c>
      <c r="G79" s="142"/>
      <c r="H79" s="143"/>
    </row>
    <row r="80" spans="1:8" ht="14.4" customHeight="1">
      <c r="A80" s="102" t="s">
        <v>109</v>
      </c>
      <c r="B80" s="98" t="s">
        <v>102</v>
      </c>
      <c r="C80" s="142">
        <v>14381.828654106008</v>
      </c>
      <c r="D80" s="143">
        <v>4.2927953245454377E-2</v>
      </c>
      <c r="E80" s="142">
        <v>46505.373303216998</v>
      </c>
      <c r="F80" s="143">
        <v>0.15353429937113569</v>
      </c>
      <c r="G80" s="142"/>
      <c r="H80" s="143"/>
    </row>
    <row r="81" spans="2:8">
      <c r="B81" s="98" t="s">
        <v>103</v>
      </c>
      <c r="C81" s="142">
        <v>1097.9405619559984</v>
      </c>
      <c r="D81" s="143">
        <v>1.1985113231228691E-2</v>
      </c>
      <c r="E81" s="142">
        <v>7232.8388799506938</v>
      </c>
      <c r="F81" s="143">
        <v>8.4620542272071775E-2</v>
      </c>
      <c r="G81" s="142"/>
      <c r="H81" s="143"/>
    </row>
  </sheetData>
  <mergeCells count="4">
    <mergeCell ref="A1:K1"/>
    <mergeCell ref="C61:D61"/>
    <mergeCell ref="E61:F61"/>
    <mergeCell ref="G61:H61"/>
  </mergeCells>
  <pageMargins left="0.70866141732283472" right="0.70866141732283472" top="0.74803149606299213" bottom="0.74803149606299213" header="0.31496062992125984" footer="0.31496062992125984"/>
  <pageSetup paperSize="9" scale="62" orientation="landscape" r:id="rId1"/>
  <headerFooter>
    <oddFooter>&amp;LView.brussels&amp;R&amp;P/&amp;N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E89E8-9C1C-447C-BA26-27D3A3817476}">
  <sheetPr>
    <pageSetUpPr fitToPage="1"/>
  </sheetPr>
  <dimension ref="A1:Q71"/>
  <sheetViews>
    <sheetView showGridLines="0" zoomScaleNormal="100" workbookViewId="0">
      <pane xSplit="2" ySplit="3" topLeftCell="C4" activePane="bottomRight" state="frozen"/>
      <selection sqref="A1:G1"/>
      <selection pane="topRight" sqref="A1:G1"/>
      <selection pane="bottomLeft" sqref="A1:G1"/>
      <selection pane="bottomRight" sqref="A1:I1"/>
    </sheetView>
  </sheetViews>
  <sheetFormatPr baseColWidth="10" defaultColWidth="11.19921875" defaultRowHeight="13.2"/>
  <cols>
    <col min="1" max="1" width="17.796875" style="104" customWidth="1"/>
    <col min="2" max="2" width="20.09765625" style="104" customWidth="1"/>
    <col min="3" max="12" width="9.8984375" style="104" customWidth="1"/>
    <col min="13" max="13" width="12.69921875" style="104" customWidth="1"/>
    <col min="14" max="15" width="11.19921875" style="104"/>
    <col min="16" max="16" width="13.5" style="104" customWidth="1"/>
    <col min="17" max="16384" width="11.19921875" style="104"/>
  </cols>
  <sheetData>
    <row r="1" spans="1:14" ht="15.75" customHeight="1">
      <c r="A1" s="535" t="s">
        <v>25</v>
      </c>
      <c r="B1" s="528"/>
      <c r="C1" s="528"/>
      <c r="D1" s="528"/>
      <c r="E1" s="528"/>
      <c r="F1" s="528"/>
      <c r="G1" s="528"/>
      <c r="H1" s="528"/>
      <c r="I1" s="528"/>
      <c r="J1" s="166"/>
      <c r="K1" s="166"/>
      <c r="L1" s="166"/>
      <c r="M1" s="94"/>
    </row>
    <row r="2" spans="1:14" ht="12.75" customHeight="1">
      <c r="A2" s="303"/>
      <c r="H2" s="303"/>
      <c r="I2" s="303"/>
    </row>
    <row r="3" spans="1:14" ht="28.5" customHeight="1">
      <c r="A3" s="315"/>
      <c r="B3" s="309"/>
      <c r="C3" s="310">
        <v>2014</v>
      </c>
      <c r="D3" s="310">
        <v>2015</v>
      </c>
      <c r="E3" s="310">
        <v>2016</v>
      </c>
      <c r="F3" s="310">
        <v>2017</v>
      </c>
      <c r="G3" s="310">
        <v>2018</v>
      </c>
      <c r="H3" s="311">
        <v>2019</v>
      </c>
      <c r="I3" s="312">
        <v>2020</v>
      </c>
      <c r="J3" s="310">
        <v>2021</v>
      </c>
      <c r="K3" s="310">
        <v>2022</v>
      </c>
      <c r="L3" s="310">
        <v>2023</v>
      </c>
      <c r="M3" s="313" t="s">
        <v>114</v>
      </c>
      <c r="N3" s="314" t="s">
        <v>115</v>
      </c>
    </row>
    <row r="4" spans="1:14" ht="6.75" customHeight="1">
      <c r="A4" s="108"/>
      <c r="B4" s="108"/>
      <c r="C4" s="109"/>
      <c r="D4" s="110"/>
      <c r="E4" s="110"/>
      <c r="F4" s="110"/>
      <c r="G4" s="110"/>
      <c r="H4" s="110"/>
      <c r="I4" s="110"/>
      <c r="J4" s="110"/>
      <c r="K4" s="110"/>
      <c r="L4" s="111"/>
      <c r="M4" s="112"/>
      <c r="N4" s="112"/>
    </row>
    <row r="5" spans="1:14">
      <c r="A5" s="304" t="s">
        <v>112</v>
      </c>
      <c r="B5" s="66"/>
      <c r="C5" s="113"/>
      <c r="D5" s="114"/>
      <c r="E5" s="114"/>
      <c r="F5" s="114"/>
      <c r="G5" s="114"/>
      <c r="H5" s="114"/>
      <c r="I5" s="114"/>
      <c r="J5" s="114"/>
      <c r="K5" s="114"/>
      <c r="L5" s="115"/>
      <c r="M5" s="116"/>
      <c r="N5" s="116"/>
    </row>
    <row r="6" spans="1:14">
      <c r="A6" s="66" t="s">
        <v>2</v>
      </c>
      <c r="B6" s="304" t="s">
        <v>113</v>
      </c>
      <c r="C6" s="305">
        <v>58.726815230940907</v>
      </c>
      <c r="D6" s="306">
        <v>58.720803198125623</v>
      </c>
      <c r="E6" s="306">
        <v>59.757078077233302</v>
      </c>
      <c r="F6" s="306">
        <v>60.762039752896257</v>
      </c>
      <c r="G6" s="306">
        <v>61.439361966907988</v>
      </c>
      <c r="H6" s="306">
        <v>61.679074030926337</v>
      </c>
      <c r="I6" s="306">
        <v>61.296466500555184</v>
      </c>
      <c r="J6" s="306">
        <v>62.189760749097353</v>
      </c>
      <c r="K6" s="307">
        <v>65.170889155906593</v>
      </c>
      <c r="L6" s="308">
        <v>66.544231557917115</v>
      </c>
      <c r="M6" s="150">
        <f>L6-K6</f>
        <v>1.3733424020105218</v>
      </c>
      <c r="N6" s="150">
        <f>L6-G6</f>
        <v>5.1048695910091269</v>
      </c>
    </row>
    <row r="7" spans="1:14">
      <c r="A7" s="66"/>
      <c r="B7" s="66" t="s">
        <v>64</v>
      </c>
      <c r="C7" s="117">
        <v>71.936481697477191</v>
      </c>
      <c r="D7" s="118">
        <v>71.920075323546101</v>
      </c>
      <c r="E7" s="118">
        <v>72.032805695344052</v>
      </c>
      <c r="F7" s="118">
        <v>72.969273601247124</v>
      </c>
      <c r="G7" s="118">
        <v>74.64174665404893</v>
      </c>
      <c r="H7" s="118">
        <v>75.450826179319975</v>
      </c>
      <c r="I7" s="118">
        <v>74.725918617959067</v>
      </c>
      <c r="J7" s="118">
        <v>75.270805440655238</v>
      </c>
      <c r="K7" s="186">
        <v>76.734267262441605</v>
      </c>
      <c r="L7" s="167">
        <v>76.818063554273465</v>
      </c>
      <c r="M7" s="150">
        <f>L7-K7</f>
        <v>8.3796291831859548E-2</v>
      </c>
      <c r="N7" s="150">
        <f>L7-G7</f>
        <v>2.1763169002245348</v>
      </c>
    </row>
    <row r="8" spans="1:14">
      <c r="A8" s="66"/>
      <c r="B8" s="66" t="s">
        <v>65</v>
      </c>
      <c r="C8" s="117">
        <v>61.816868586241348</v>
      </c>
      <c r="D8" s="118">
        <v>61.542112057942212</v>
      </c>
      <c r="E8" s="118">
        <v>62.569349467641629</v>
      </c>
      <c r="F8" s="118">
        <v>63.160359169283311</v>
      </c>
      <c r="G8" s="118">
        <v>63.716736449536803</v>
      </c>
      <c r="H8" s="118">
        <v>64.628192539134105</v>
      </c>
      <c r="I8" s="118">
        <v>64.603816686715206</v>
      </c>
      <c r="J8" s="118">
        <v>65.197053984544169</v>
      </c>
      <c r="K8" s="186">
        <v>65.655377320410196</v>
      </c>
      <c r="L8" s="167">
        <v>65.461457490911883</v>
      </c>
      <c r="M8" s="150">
        <f>L8-K8</f>
        <v>-0.19391982949831288</v>
      </c>
      <c r="N8" s="150">
        <f>L8-G8</f>
        <v>1.7447210413750796</v>
      </c>
    </row>
    <row r="9" spans="1:14">
      <c r="A9" s="66"/>
      <c r="B9" s="66" t="s">
        <v>66</v>
      </c>
      <c r="C9" s="117">
        <v>67.273659935025378</v>
      </c>
      <c r="D9" s="118">
        <v>67.171358808417907</v>
      </c>
      <c r="E9" s="118">
        <v>67.67660822472817</v>
      </c>
      <c r="F9" s="118">
        <v>68.512744695150246</v>
      </c>
      <c r="G9" s="118">
        <v>69.722475031878034</v>
      </c>
      <c r="H9" s="118">
        <v>70.497467095295292</v>
      </c>
      <c r="I9" s="118">
        <v>70.026562335871816</v>
      </c>
      <c r="J9" s="118">
        <v>70.623968160619199</v>
      </c>
      <c r="K9" s="186">
        <v>71.941436681483196</v>
      </c>
      <c r="L9" s="167">
        <v>72.087065440042949</v>
      </c>
      <c r="M9" s="150">
        <f>L9-K9</f>
        <v>0.14562875855975221</v>
      </c>
      <c r="N9" s="150">
        <f>L9-G9</f>
        <v>2.3645904081649149</v>
      </c>
    </row>
    <row r="10" spans="1:14" ht="6.75" customHeight="1">
      <c r="A10" s="120"/>
      <c r="B10" s="120"/>
      <c r="C10" s="121"/>
      <c r="D10" s="122"/>
      <c r="E10" s="122"/>
      <c r="F10" s="122"/>
      <c r="G10" s="122"/>
      <c r="H10" s="122"/>
      <c r="I10" s="122"/>
      <c r="J10" s="122"/>
      <c r="K10" s="122"/>
      <c r="L10" s="123"/>
      <c r="M10" s="124"/>
      <c r="N10" s="124"/>
    </row>
    <row r="11" spans="1:14" ht="6.75" customHeight="1">
      <c r="A11" s="66"/>
      <c r="B11" s="66"/>
      <c r="C11" s="125"/>
      <c r="D11" s="126"/>
      <c r="E11" s="126"/>
      <c r="F11" s="126"/>
      <c r="G11" s="126"/>
      <c r="H11" s="126"/>
      <c r="I11" s="126"/>
      <c r="J11" s="126"/>
      <c r="K11" s="126"/>
      <c r="L11" s="127"/>
      <c r="M11" s="128"/>
      <c r="N11" s="128"/>
    </row>
    <row r="12" spans="1:14">
      <c r="A12" s="304" t="s">
        <v>116</v>
      </c>
      <c r="B12" s="66"/>
      <c r="C12" s="117"/>
      <c r="D12" s="118"/>
      <c r="E12" s="118"/>
      <c r="F12" s="118"/>
      <c r="G12" s="118"/>
      <c r="H12" s="118"/>
      <c r="I12" s="118"/>
      <c r="J12" s="118"/>
      <c r="K12" s="118"/>
      <c r="L12" s="119"/>
      <c r="M12" s="128"/>
      <c r="N12" s="128"/>
    </row>
    <row r="13" spans="1:14">
      <c r="A13" s="66" t="s">
        <v>117</v>
      </c>
      <c r="B13" s="66" t="s">
        <v>12</v>
      </c>
      <c r="C13" s="117">
        <v>58.726815230940907</v>
      </c>
      <c r="D13" s="118">
        <v>58.720803198125623</v>
      </c>
      <c r="E13" s="118">
        <v>59.757078077233302</v>
      </c>
      <c r="F13" s="118">
        <v>60.762039752896257</v>
      </c>
      <c r="G13" s="118">
        <v>61.439361966907988</v>
      </c>
      <c r="H13" s="118">
        <v>61.679074030926337</v>
      </c>
      <c r="I13" s="118">
        <v>61.296466500555184</v>
      </c>
      <c r="J13" s="118">
        <v>62.189760749097353</v>
      </c>
      <c r="K13" s="186">
        <v>65.170974181006898</v>
      </c>
      <c r="L13" s="167">
        <v>66.544231557917115</v>
      </c>
      <c r="M13" s="150">
        <f>L13-K13</f>
        <v>1.3732573769102174</v>
      </c>
      <c r="N13" s="150">
        <f>L13-G13</f>
        <v>5.1048695910091269</v>
      </c>
    </row>
    <row r="14" spans="1:14">
      <c r="A14" s="66"/>
      <c r="B14" s="66" t="s">
        <v>10</v>
      </c>
      <c r="C14" s="117">
        <v>63.790634526374845</v>
      </c>
      <c r="D14" s="118">
        <v>64.294415693001213</v>
      </c>
      <c r="E14" s="118">
        <v>65.322177675466776</v>
      </c>
      <c r="F14" s="118">
        <v>67.040878550984189</v>
      </c>
      <c r="G14" s="118">
        <v>66.347315140247787</v>
      </c>
      <c r="H14" s="118">
        <v>67.390888208480888</v>
      </c>
      <c r="I14" s="118">
        <v>67.306822354800772</v>
      </c>
      <c r="J14" s="118">
        <v>68.160228746922243</v>
      </c>
      <c r="K14" s="186">
        <v>70.262016510916496</v>
      </c>
      <c r="L14" s="167">
        <v>73.441674144837734</v>
      </c>
      <c r="M14" s="150">
        <f>L14-K14</f>
        <v>3.1796576339212379</v>
      </c>
      <c r="N14" s="150">
        <f>L14-G14</f>
        <v>7.0943590045899469</v>
      </c>
    </row>
    <row r="15" spans="1:14">
      <c r="A15" s="66"/>
      <c r="B15" s="66" t="s">
        <v>11</v>
      </c>
      <c r="C15" s="117">
        <v>53.733487265576443</v>
      </c>
      <c r="D15" s="118">
        <v>53.209358570121346</v>
      </c>
      <c r="E15" s="118">
        <v>54.256766123344669</v>
      </c>
      <c r="F15" s="118">
        <v>54.555081869280684</v>
      </c>
      <c r="G15" s="118">
        <v>56.562671074950721</v>
      </c>
      <c r="H15" s="118">
        <v>55.993485607425519</v>
      </c>
      <c r="I15" s="118">
        <v>55.307267014040804</v>
      </c>
      <c r="J15" s="118">
        <v>56.230328304250278</v>
      </c>
      <c r="K15" s="186">
        <v>60.118071243075498</v>
      </c>
      <c r="L15" s="167">
        <v>59.725627449526655</v>
      </c>
      <c r="M15" s="150">
        <f>L15-K15</f>
        <v>-0.39244379354884273</v>
      </c>
      <c r="N15" s="150">
        <f>L15-G15</f>
        <v>3.1629563745759341</v>
      </c>
    </row>
    <row r="16" spans="1:14" ht="8.25" customHeight="1">
      <c r="A16" s="66"/>
      <c r="B16" s="66"/>
      <c r="C16" s="129"/>
      <c r="D16" s="130"/>
      <c r="E16" s="130"/>
      <c r="F16" s="130"/>
      <c r="G16" s="130"/>
      <c r="H16" s="130"/>
      <c r="I16" s="130"/>
      <c r="J16" s="130"/>
      <c r="K16" s="130"/>
      <c r="L16" s="131"/>
      <c r="M16" s="150"/>
      <c r="N16" s="150"/>
    </row>
    <row r="17" spans="1:14">
      <c r="A17" s="66" t="s">
        <v>118</v>
      </c>
      <c r="B17" s="66" t="s">
        <v>12</v>
      </c>
      <c r="C17" s="117">
        <v>54.293162928198704</v>
      </c>
      <c r="D17" s="118">
        <v>54.229050130280967</v>
      </c>
      <c r="E17" s="118">
        <v>55.271011142881108</v>
      </c>
      <c r="F17" s="118">
        <v>56.173462296085063</v>
      </c>
      <c r="G17" s="118">
        <v>56.794274335128058</v>
      </c>
      <c r="H17" s="118">
        <v>56.911639199710997</v>
      </c>
      <c r="I17" s="118">
        <v>56.549632678781002</v>
      </c>
      <c r="J17" s="118">
        <v>57.315781864896998</v>
      </c>
      <c r="K17" s="186">
        <v>59.908175532436097</v>
      </c>
      <c r="L17" s="167">
        <v>60.999164169559549</v>
      </c>
      <c r="M17" s="150">
        <f>L17-K17</f>
        <v>1.0909886371234521</v>
      </c>
      <c r="N17" s="150">
        <f>L17-G17</f>
        <v>4.2048898344314907</v>
      </c>
    </row>
    <row r="18" spans="1:14">
      <c r="A18" s="66"/>
      <c r="B18" s="66" t="s">
        <v>10</v>
      </c>
      <c r="C18" s="117">
        <v>58.822685900743764</v>
      </c>
      <c r="D18" s="118">
        <v>59.244900667730469</v>
      </c>
      <c r="E18" s="118">
        <v>60.276524614320017</v>
      </c>
      <c r="F18" s="118">
        <v>61.905273023552439</v>
      </c>
      <c r="G18" s="118">
        <v>61.167956771066024</v>
      </c>
      <c r="H18" s="118">
        <v>62.005841127255998</v>
      </c>
      <c r="I18" s="118">
        <v>62.008490905375005</v>
      </c>
      <c r="J18" s="118">
        <v>62.660228404609001</v>
      </c>
      <c r="K18" s="186">
        <v>64.457072521241003</v>
      </c>
      <c r="L18" s="167">
        <v>67.195662329940404</v>
      </c>
      <c r="M18" s="150">
        <f>L18-K18</f>
        <v>2.7385898086994018</v>
      </c>
      <c r="N18" s="150">
        <f>L18-G18</f>
        <v>6.0277055588743806</v>
      </c>
    </row>
    <row r="19" spans="1:14">
      <c r="A19" s="66"/>
      <c r="B19" s="66" t="s">
        <v>11</v>
      </c>
      <c r="C19" s="117">
        <v>49.808310323629215</v>
      </c>
      <c r="D19" s="118">
        <v>49.246411605567232</v>
      </c>
      <c r="E19" s="118">
        <v>50.300968197374033</v>
      </c>
      <c r="F19" s="118">
        <v>50.482514823827394</v>
      </c>
      <c r="G19" s="118">
        <v>52.431746368689659</v>
      </c>
      <c r="H19" s="118">
        <v>51.821776391954998</v>
      </c>
      <c r="I19" s="118">
        <v>51.090554669001001</v>
      </c>
      <c r="J19" s="118">
        <v>51.967034069412001</v>
      </c>
      <c r="K19" s="186">
        <v>55.377051995820899</v>
      </c>
      <c r="L19" s="167">
        <v>54.84634289770797</v>
      </c>
      <c r="M19" s="150">
        <f>L19-K19</f>
        <v>-0.53070909811292921</v>
      </c>
      <c r="N19" s="150">
        <f>L19-G19</f>
        <v>2.4145965290183113</v>
      </c>
    </row>
    <row r="20" spans="1:14" ht="6.75" customHeight="1">
      <c r="A20" s="66"/>
      <c r="B20" s="66"/>
      <c r="C20" s="129"/>
      <c r="D20" s="130"/>
      <c r="E20" s="130"/>
      <c r="F20" s="130"/>
      <c r="G20" s="130"/>
      <c r="H20" s="130"/>
      <c r="I20" s="130"/>
      <c r="J20" s="130"/>
      <c r="K20" s="130"/>
      <c r="L20" s="131"/>
      <c r="M20" s="150"/>
      <c r="N20" s="150"/>
    </row>
    <row r="21" spans="1:14">
      <c r="A21" s="66" t="s">
        <v>119</v>
      </c>
      <c r="B21" s="66" t="s">
        <v>12</v>
      </c>
      <c r="C21" s="117">
        <v>15.9</v>
      </c>
      <c r="D21" s="118">
        <v>14.913509999999999</v>
      </c>
      <c r="E21" s="118">
        <v>14.980431530952037</v>
      </c>
      <c r="F21" s="118">
        <v>15.106671210311326</v>
      </c>
      <c r="G21" s="118">
        <v>15.5145838592044</v>
      </c>
      <c r="H21" s="118">
        <v>14.828854446977999</v>
      </c>
      <c r="I21" s="118">
        <v>13.717430571941</v>
      </c>
      <c r="J21" s="118">
        <v>13.032426419380998</v>
      </c>
      <c r="K21" s="118">
        <v>13.4614486059287</v>
      </c>
      <c r="L21" s="119">
        <v>16.52140278494069</v>
      </c>
      <c r="M21" s="150">
        <f>L21-K21</f>
        <v>3.0599541790119904</v>
      </c>
      <c r="N21" s="150">
        <f>L21-G21</f>
        <v>1.0068189257362903</v>
      </c>
    </row>
    <row r="22" spans="1:14">
      <c r="A22" s="66" t="s">
        <v>120</v>
      </c>
      <c r="B22" s="66" t="s">
        <v>12</v>
      </c>
      <c r="C22" s="117">
        <v>66.5</v>
      </c>
      <c r="D22" s="118">
        <v>66.728759999999994</v>
      </c>
      <c r="E22" s="118">
        <v>67.400000000000006</v>
      </c>
      <c r="F22" s="118">
        <v>68.079688771850002</v>
      </c>
      <c r="G22" s="118">
        <v>68.994266605493507</v>
      </c>
      <c r="H22" s="118">
        <v>69.788027278847991</v>
      </c>
      <c r="I22" s="118">
        <v>68.805126076443997</v>
      </c>
      <c r="J22" s="118">
        <v>70.718615665982995</v>
      </c>
      <c r="K22" s="118">
        <v>73.700063938087993</v>
      </c>
      <c r="L22" s="119">
        <v>74.318463962578988</v>
      </c>
      <c r="M22" s="150">
        <f>L22-K22</f>
        <v>0.61840002449099529</v>
      </c>
      <c r="N22" s="150">
        <f>L22-G22</f>
        <v>5.324197357085481</v>
      </c>
    </row>
    <row r="23" spans="1:14">
      <c r="A23" s="66" t="s">
        <v>121</v>
      </c>
      <c r="B23" s="66" t="s">
        <v>12</v>
      </c>
      <c r="C23" s="117">
        <v>52.6</v>
      </c>
      <c r="D23" s="118">
        <v>52.344080000000005</v>
      </c>
      <c r="E23" s="118">
        <v>54.894073881016006</v>
      </c>
      <c r="F23" s="118">
        <v>56.805518762811005</v>
      </c>
      <c r="G23" s="118">
        <v>56.834276008536747</v>
      </c>
      <c r="H23" s="118">
        <v>56.029212678733998</v>
      </c>
      <c r="I23" s="118">
        <v>57.994895323029006</v>
      </c>
      <c r="J23" s="118">
        <v>57.454631390178001</v>
      </c>
      <c r="K23" s="118">
        <v>61.4402486311646</v>
      </c>
      <c r="L23" s="119">
        <v>62.990651812382005</v>
      </c>
      <c r="M23" s="150">
        <f>L23-K23</f>
        <v>1.5504031812174048</v>
      </c>
      <c r="N23" s="150">
        <f>L23-G23</f>
        <v>6.1563758038452576</v>
      </c>
    </row>
    <row r="24" spans="1:14" ht="7.5" customHeight="1">
      <c r="A24" s="66"/>
      <c r="B24" s="66"/>
      <c r="C24" s="129"/>
      <c r="D24" s="130"/>
      <c r="E24" s="130"/>
      <c r="F24" s="130"/>
      <c r="G24" s="130"/>
      <c r="H24" s="130"/>
      <c r="I24" s="130"/>
      <c r="J24" s="130"/>
      <c r="K24" s="130"/>
      <c r="L24" s="131"/>
      <c r="M24" s="150"/>
      <c r="N24" s="150"/>
    </row>
    <row r="25" spans="1:14">
      <c r="A25" s="66" t="s">
        <v>119</v>
      </c>
      <c r="B25" s="66" t="s">
        <v>12</v>
      </c>
      <c r="C25" s="117">
        <v>15.9</v>
      </c>
      <c r="D25" s="118">
        <v>14.913509999999999</v>
      </c>
      <c r="E25" s="118">
        <v>14.980431530952037</v>
      </c>
      <c r="F25" s="118">
        <v>15.106671210311326</v>
      </c>
      <c r="G25" s="118">
        <v>15.5145838592044</v>
      </c>
      <c r="H25" s="118">
        <v>14.828854446977999</v>
      </c>
      <c r="I25" s="118">
        <v>13.717430571941</v>
      </c>
      <c r="J25" s="118">
        <v>13.032426419380998</v>
      </c>
      <c r="K25" s="118">
        <v>13.4614486059287</v>
      </c>
      <c r="L25" s="119">
        <v>16.52140278494069</v>
      </c>
      <c r="M25" s="150">
        <f>L25-K25</f>
        <v>3.0599541790119904</v>
      </c>
      <c r="N25" s="150">
        <f>L25-G25</f>
        <v>1.0068189257362903</v>
      </c>
    </row>
    <row r="26" spans="1:14">
      <c r="A26" s="66" t="s">
        <v>122</v>
      </c>
      <c r="B26" s="66" t="s">
        <v>12</v>
      </c>
      <c r="C26" s="117">
        <v>65.904369276357698</v>
      </c>
      <c r="D26" s="118">
        <v>66.248159096003704</v>
      </c>
      <c r="E26" s="118">
        <v>67.422391798543799</v>
      </c>
      <c r="F26" s="118">
        <v>68.358590812667202</v>
      </c>
      <c r="G26" s="118">
        <v>68.948004596691007</v>
      </c>
      <c r="H26" s="118">
        <v>69.328517098872069</v>
      </c>
      <c r="I26" s="118">
        <v>68.459772419658876</v>
      </c>
      <c r="J26" s="118">
        <v>69.8</v>
      </c>
      <c r="K26" s="118">
        <v>73.700000000000301</v>
      </c>
      <c r="L26" s="119">
        <v>74.16084526632531</v>
      </c>
      <c r="M26" s="150">
        <f>L26-K26</f>
        <v>0.46084526632500911</v>
      </c>
      <c r="N26" s="150">
        <f>L26-G26</f>
        <v>5.2128406696343035</v>
      </c>
    </row>
    <row r="27" spans="1:14">
      <c r="A27" s="66" t="s">
        <v>123</v>
      </c>
      <c r="B27" s="66" t="s">
        <v>12</v>
      </c>
      <c r="C27" s="117">
        <v>46.562518245909899</v>
      </c>
      <c r="D27" s="118">
        <v>45.625592992279401</v>
      </c>
      <c r="E27" s="118">
        <v>47.011893024954098</v>
      </c>
      <c r="F27" s="118">
        <v>48.513767527218903</v>
      </c>
      <c r="G27" s="118">
        <v>49.500223841191101</v>
      </c>
      <c r="H27" s="118">
        <v>49.628500922906817</v>
      </c>
      <c r="I27" s="118">
        <v>52.87940980495781</v>
      </c>
      <c r="J27" s="118">
        <v>53.4</v>
      </c>
      <c r="K27" s="118">
        <v>53.953400444255401</v>
      </c>
      <c r="L27" s="119">
        <v>56.732198032228162</v>
      </c>
      <c r="M27" s="150">
        <f>L27-K27</f>
        <v>2.7787975879727611</v>
      </c>
      <c r="N27" s="150">
        <f>L27-G27</f>
        <v>7.231974191037061</v>
      </c>
    </row>
    <row r="28" spans="1:14" ht="7.5" customHeight="1">
      <c r="A28" s="66"/>
      <c r="B28" s="66"/>
      <c r="C28" s="117"/>
      <c r="D28" s="118"/>
      <c r="E28" s="118"/>
      <c r="F28" s="118"/>
      <c r="G28" s="118"/>
      <c r="H28" s="118"/>
      <c r="I28" s="118"/>
      <c r="J28" s="118"/>
      <c r="K28" s="118"/>
      <c r="L28" s="119"/>
      <c r="M28" s="150"/>
      <c r="N28" s="150"/>
    </row>
    <row r="29" spans="1:14">
      <c r="A29" s="66" t="s">
        <v>119</v>
      </c>
      <c r="B29" s="66" t="s">
        <v>12</v>
      </c>
      <c r="C29" s="117">
        <v>15.859858784108956</v>
      </c>
      <c r="D29" s="118">
        <v>14.913506450818174</v>
      </c>
      <c r="E29" s="118">
        <v>14.980431530952037</v>
      </c>
      <c r="F29" s="118">
        <v>15.106671210311362</v>
      </c>
      <c r="G29" s="118">
        <v>15.514613913021002</v>
      </c>
      <c r="H29" s="118">
        <v>14.828854446977999</v>
      </c>
      <c r="I29" s="118">
        <v>13.717430571941</v>
      </c>
      <c r="J29" s="118">
        <v>13</v>
      </c>
      <c r="K29" s="118">
        <v>13.4614486059287</v>
      </c>
      <c r="L29" s="119">
        <v>16.52140278494069</v>
      </c>
      <c r="M29" s="150">
        <f>L29-K29</f>
        <v>3.0599541790119904</v>
      </c>
      <c r="N29" s="150">
        <f>L29-G29</f>
        <v>1.0067888719196887</v>
      </c>
    </row>
    <row r="30" spans="1:14">
      <c r="A30" s="66"/>
      <c r="B30" s="66" t="s">
        <v>124</v>
      </c>
      <c r="C30" s="117">
        <v>49.125060778469233</v>
      </c>
      <c r="D30" s="118">
        <v>47.66168993860687</v>
      </c>
      <c r="E30" s="118">
        <v>48.922494536364034</v>
      </c>
      <c r="F30" s="118">
        <v>53.899615736410226</v>
      </c>
      <c r="G30" s="118">
        <v>54.077741446877567</v>
      </c>
      <c r="H30" s="118">
        <v>52.902856637617532</v>
      </c>
      <c r="I30" s="118">
        <v>51.048547985760159</v>
      </c>
      <c r="J30" s="118">
        <v>54.177350622836194</v>
      </c>
      <c r="K30" s="118">
        <v>53.459511210170717</v>
      </c>
      <c r="L30" s="119">
        <v>61.238734871194389</v>
      </c>
      <c r="M30" s="150">
        <f>L30-K30</f>
        <v>7.7792236610236714</v>
      </c>
      <c r="N30" s="150">
        <f>L30-G30</f>
        <v>7.1609934243168212</v>
      </c>
    </row>
    <row r="31" spans="1:14" ht="6.75" customHeight="1">
      <c r="A31" s="66"/>
      <c r="B31" s="66"/>
      <c r="C31" s="117"/>
      <c r="D31" s="118"/>
      <c r="E31" s="118"/>
      <c r="F31" s="118"/>
      <c r="G31" s="118"/>
      <c r="H31" s="118"/>
      <c r="I31" s="118"/>
      <c r="J31" s="118"/>
      <c r="K31" s="118"/>
      <c r="L31" s="119"/>
      <c r="M31" s="150"/>
      <c r="N31" s="150"/>
    </row>
    <row r="32" spans="1:14">
      <c r="A32" s="66" t="s">
        <v>125</v>
      </c>
      <c r="B32" s="66" t="s">
        <v>12</v>
      </c>
      <c r="C32" s="117">
        <v>35.675040843120399</v>
      </c>
      <c r="D32" s="118">
        <v>34.573882120547268</v>
      </c>
      <c r="E32" s="118">
        <v>34.906165258498149</v>
      </c>
      <c r="F32" s="118">
        <v>35.622864574712004</v>
      </c>
      <c r="G32" s="118">
        <v>35.647984725638757</v>
      </c>
      <c r="H32" s="118">
        <v>35.983354463062675</v>
      </c>
      <c r="I32" s="118">
        <v>33.70094450714106</v>
      </c>
      <c r="J32" s="118">
        <v>34.654067451403172</v>
      </c>
      <c r="K32" s="187">
        <v>35.632403425786102</v>
      </c>
      <c r="L32" s="168">
        <v>38.953792014558033</v>
      </c>
      <c r="M32" s="169">
        <f>L32-K32</f>
        <v>3.3213885887719314</v>
      </c>
      <c r="N32" s="169">
        <f>L32-G32</f>
        <v>3.3058072889192758</v>
      </c>
    </row>
    <row r="33" spans="1:17">
      <c r="A33" s="66"/>
      <c r="B33" s="66" t="s">
        <v>124</v>
      </c>
      <c r="C33" s="117">
        <v>61.279662381088485</v>
      </c>
      <c r="D33" s="118">
        <v>61.885935348944429</v>
      </c>
      <c r="E33" s="118">
        <v>61.67052445349367</v>
      </c>
      <c r="F33" s="118">
        <v>64.804715934810261</v>
      </c>
      <c r="G33" s="118">
        <v>64.802393134195427</v>
      </c>
      <c r="H33" s="118">
        <v>65.195035665824847</v>
      </c>
      <c r="I33" s="118">
        <v>64.105877308215469</v>
      </c>
      <c r="J33" s="118">
        <v>67.481462007172382</v>
      </c>
      <c r="K33" s="187">
        <v>68.869113543340305</v>
      </c>
      <c r="L33" s="168">
        <v>73.584968948588099</v>
      </c>
      <c r="M33" s="169">
        <f>L33-K33</f>
        <v>4.7158554052477939</v>
      </c>
      <c r="N33" s="169">
        <f>L33-G33</f>
        <v>8.782575814392672</v>
      </c>
    </row>
    <row r="34" spans="1:17" ht="6" customHeight="1">
      <c r="A34" s="66"/>
      <c r="B34" s="66"/>
      <c r="C34" s="117"/>
      <c r="D34" s="118"/>
      <c r="E34" s="118"/>
      <c r="F34" s="118"/>
      <c r="G34" s="118"/>
      <c r="H34" s="118"/>
      <c r="I34" s="118"/>
      <c r="J34" s="118"/>
      <c r="K34" s="118"/>
      <c r="L34" s="119"/>
      <c r="M34" s="150"/>
      <c r="N34" s="150"/>
    </row>
    <row r="35" spans="1:17">
      <c r="A35" s="66" t="s">
        <v>126</v>
      </c>
      <c r="B35" s="66" t="s">
        <v>127</v>
      </c>
      <c r="C35" s="117">
        <v>40.353051792903941</v>
      </c>
      <c r="D35" s="118">
        <v>41.190545490283128</v>
      </c>
      <c r="E35" s="118">
        <v>39.780075680188368</v>
      </c>
      <c r="F35" s="118">
        <v>40.900000000000141</v>
      </c>
      <c r="G35" s="118">
        <v>40.900000000000141</v>
      </c>
      <c r="H35" s="118">
        <v>39.900000000000148</v>
      </c>
      <c r="I35" s="118">
        <v>39.200000000000138</v>
      </c>
      <c r="J35" s="118">
        <v>38.700000000000003</v>
      </c>
      <c r="K35" s="118">
        <v>41.2</v>
      </c>
      <c r="L35" s="119">
        <v>42.700000000000152</v>
      </c>
      <c r="M35" s="150">
        <f>L35-K35</f>
        <v>1.5000000000001492</v>
      </c>
      <c r="N35" s="150">
        <f>L35-G35</f>
        <v>1.8000000000000114</v>
      </c>
    </row>
    <row r="36" spans="1:17">
      <c r="A36" s="66" t="s">
        <v>128</v>
      </c>
      <c r="B36" s="66" t="s">
        <v>127</v>
      </c>
      <c r="C36" s="117">
        <v>52.881162298801321</v>
      </c>
      <c r="D36" s="118">
        <v>51.808622517620783</v>
      </c>
      <c r="E36" s="118">
        <v>53.804304858916474</v>
      </c>
      <c r="F36" s="118">
        <v>53.600000000000193</v>
      </c>
      <c r="G36" s="118">
        <v>53.300000000000189</v>
      </c>
      <c r="H36" s="118">
        <v>56.500000000000192</v>
      </c>
      <c r="I36" s="118">
        <v>54.000000000000192</v>
      </c>
      <c r="J36" s="118">
        <v>52.4</v>
      </c>
      <c r="K36" s="118">
        <v>54.8</v>
      </c>
      <c r="L36" s="119">
        <v>57.300000000000196</v>
      </c>
      <c r="M36" s="150">
        <f>L36-K36</f>
        <v>2.500000000000199</v>
      </c>
      <c r="N36" s="150">
        <f>L36-G36</f>
        <v>4.0000000000000071</v>
      </c>
      <c r="Q36" s="135"/>
    </row>
    <row r="37" spans="1:17">
      <c r="A37" s="66" t="s">
        <v>129</v>
      </c>
      <c r="B37" s="66" t="s">
        <v>127</v>
      </c>
      <c r="C37" s="117">
        <v>76.487887503913683</v>
      </c>
      <c r="D37" s="118">
        <v>76.365661622174628</v>
      </c>
      <c r="E37" s="118">
        <v>77.875558269516091</v>
      </c>
      <c r="F37" s="118">
        <v>77.600000000000279</v>
      </c>
      <c r="G37" s="118">
        <v>78.500000000000284</v>
      </c>
      <c r="H37" s="118">
        <v>78.500000000000284</v>
      </c>
      <c r="I37" s="118">
        <v>77.800000000000281</v>
      </c>
      <c r="J37" s="118">
        <v>78.8</v>
      </c>
      <c r="K37" s="118">
        <v>81.400000000000006</v>
      </c>
      <c r="L37" s="119">
        <v>81.700000000000287</v>
      </c>
      <c r="M37" s="150">
        <f>L37-K37</f>
        <v>0.30000000000028137</v>
      </c>
      <c r="N37" s="150">
        <f>L37-G37</f>
        <v>3.2000000000000028</v>
      </c>
    </row>
    <row r="38" spans="1:17" ht="6" customHeight="1">
      <c r="A38" s="66"/>
      <c r="B38" s="66"/>
      <c r="C38" s="117"/>
      <c r="D38" s="118"/>
      <c r="E38" s="118"/>
      <c r="F38" s="118"/>
      <c r="G38" s="118"/>
      <c r="H38" s="118"/>
      <c r="I38" s="118"/>
      <c r="J38" s="118"/>
      <c r="K38" s="118"/>
      <c r="L38" s="119"/>
      <c r="M38" s="150"/>
      <c r="N38" s="150"/>
    </row>
    <row r="39" spans="1:17">
      <c r="A39" s="66" t="s">
        <v>130</v>
      </c>
      <c r="B39" s="66" t="s">
        <v>127</v>
      </c>
      <c r="C39" s="117">
        <v>58.6</v>
      </c>
      <c r="D39" s="118">
        <v>58.9</v>
      </c>
      <c r="E39" s="118">
        <v>59.6</v>
      </c>
      <c r="F39" s="118">
        <v>60.1</v>
      </c>
      <c r="G39" s="118">
        <v>60.9</v>
      </c>
      <c r="H39" s="118">
        <v>61.1</v>
      </c>
      <c r="I39" s="118">
        <v>61.8</v>
      </c>
      <c r="J39" s="118">
        <v>60.9</v>
      </c>
      <c r="K39" s="188">
        <v>63.2</v>
      </c>
      <c r="L39" s="170">
        <v>65.843845861714598</v>
      </c>
      <c r="M39" s="150">
        <f>L39-K39</f>
        <v>2.6438458617145955</v>
      </c>
      <c r="N39" s="150">
        <f>L39-G39</f>
        <v>4.9438458617145997</v>
      </c>
    </row>
    <row r="40" spans="1:17">
      <c r="A40" s="66" t="s">
        <v>131</v>
      </c>
      <c r="B40" s="66" t="s">
        <v>127</v>
      </c>
      <c r="C40" s="117">
        <v>70.099999999999994</v>
      </c>
      <c r="D40" s="118">
        <v>69.099999999999994</v>
      </c>
      <c r="E40" s="118">
        <v>71.2</v>
      </c>
      <c r="F40" s="118">
        <v>72.099999999999994</v>
      </c>
      <c r="G40" s="118">
        <v>72.7</v>
      </c>
      <c r="H40" s="118">
        <v>73.099999999999994</v>
      </c>
      <c r="I40" s="118">
        <v>72.900000000000006</v>
      </c>
      <c r="J40" s="118">
        <v>76.099999999999994</v>
      </c>
      <c r="K40" s="188">
        <v>77.5</v>
      </c>
      <c r="L40" s="170">
        <v>75.252150465165542</v>
      </c>
      <c r="M40" s="150">
        <f>L40-K40</f>
        <v>-2.247849534834458</v>
      </c>
      <c r="N40" s="150">
        <f>L40-G40</f>
        <v>2.5521504651655391</v>
      </c>
    </row>
    <row r="41" spans="1:17">
      <c r="A41" s="66" t="s">
        <v>132</v>
      </c>
      <c r="B41" s="66" t="s">
        <v>127</v>
      </c>
      <c r="C41" s="117">
        <v>41.8</v>
      </c>
      <c r="D41" s="118">
        <v>41.9</v>
      </c>
      <c r="E41" s="118">
        <v>42</v>
      </c>
      <c r="F41" s="118">
        <v>44.6</v>
      </c>
      <c r="G41" s="118">
        <v>41.9</v>
      </c>
      <c r="H41" s="118">
        <v>42.5</v>
      </c>
      <c r="I41" s="118">
        <v>37.4</v>
      </c>
      <c r="J41" s="118">
        <v>41</v>
      </c>
      <c r="K41" s="188">
        <v>48.6</v>
      </c>
      <c r="L41" s="170">
        <v>52.448150218825006</v>
      </c>
      <c r="M41" s="150">
        <f>L41-K41</f>
        <v>3.8481502188250047</v>
      </c>
      <c r="N41" s="150">
        <f>L41-G41</f>
        <v>10.548150218825008</v>
      </c>
    </row>
    <row r="42" spans="1:17">
      <c r="B42" s="66"/>
      <c r="C42" s="117"/>
      <c r="D42" s="118"/>
      <c r="E42" s="118"/>
      <c r="F42" s="118"/>
      <c r="G42" s="118"/>
      <c r="H42" s="118"/>
      <c r="I42" s="118"/>
      <c r="J42" s="118"/>
      <c r="K42" s="188"/>
      <c r="L42" s="170"/>
      <c r="M42" s="150"/>
      <c r="N42" s="150"/>
    </row>
    <row r="43" spans="1:17">
      <c r="A43" s="66" t="s">
        <v>133</v>
      </c>
      <c r="B43" s="66" t="s">
        <v>127</v>
      </c>
      <c r="C43" s="117">
        <v>69.247361615788677</v>
      </c>
      <c r="D43" s="118">
        <v>69.209077328993075</v>
      </c>
      <c r="E43" s="118">
        <v>70.705946679141235</v>
      </c>
      <c r="F43" s="118">
        <v>70.471725302736786</v>
      </c>
      <c r="G43" s="118">
        <v>72.707942729409339</v>
      </c>
      <c r="H43" s="118">
        <v>73.097108496190359</v>
      </c>
      <c r="I43" s="118">
        <v>71.393033255900178</v>
      </c>
      <c r="J43" s="118">
        <v>72.108445268597222</v>
      </c>
      <c r="K43" s="188">
        <v>74.209051875733095</v>
      </c>
      <c r="L43" s="170">
        <v>76.579769082587319</v>
      </c>
      <c r="M43" s="169">
        <f>L43-K43</f>
        <v>2.3707172068542235</v>
      </c>
      <c r="N43" s="169">
        <f>L43-G43</f>
        <v>3.8718263531779797</v>
      </c>
    </row>
    <row r="44" spans="1:17">
      <c r="A44" s="66" t="s">
        <v>134</v>
      </c>
      <c r="B44" s="66" t="s">
        <v>127</v>
      </c>
      <c r="C44" s="117">
        <v>69.119683918960462</v>
      </c>
      <c r="D44" s="118">
        <v>70.011113766154949</v>
      </c>
      <c r="E44" s="118">
        <v>69.837789993300575</v>
      </c>
      <c r="F44" s="118">
        <v>70.776332602416119</v>
      </c>
      <c r="G44" s="118">
        <v>71.686689812604243</v>
      </c>
      <c r="H44" s="118">
        <v>71.926732632993662</v>
      </c>
      <c r="I44" s="118">
        <v>72.249725917113068</v>
      </c>
      <c r="J44" s="118">
        <v>74.69285409689077</v>
      </c>
      <c r="K44" s="188">
        <v>76.752893904382674</v>
      </c>
      <c r="L44" s="170">
        <v>74.489469758517131</v>
      </c>
      <c r="M44" s="169">
        <f>L44-K44</f>
        <v>-2.2634241458655424</v>
      </c>
      <c r="N44" s="169">
        <f>L44-G44</f>
        <v>2.8027799459128886</v>
      </c>
    </row>
    <row r="45" spans="1:17">
      <c r="A45" s="66" t="s">
        <v>135</v>
      </c>
      <c r="B45" s="66" t="s">
        <v>127</v>
      </c>
      <c r="C45" s="117">
        <v>44.724076464016157</v>
      </c>
      <c r="D45" s="118">
        <v>46.168799998361933</v>
      </c>
      <c r="E45" s="118">
        <v>46.943189209555555</v>
      </c>
      <c r="F45" s="118">
        <v>48.383801254910267</v>
      </c>
      <c r="G45" s="118">
        <v>47.469166386401781</v>
      </c>
      <c r="H45" s="118">
        <v>48.447347355834154</v>
      </c>
      <c r="I45" s="118">
        <v>48.264701145778766</v>
      </c>
      <c r="J45" s="118">
        <v>47.734189194730362</v>
      </c>
      <c r="K45" s="188">
        <v>51.495323432026829</v>
      </c>
      <c r="L45" s="170">
        <v>55.373879573938481</v>
      </c>
      <c r="M45" s="169">
        <f>L45-K45</f>
        <v>3.8785561419116519</v>
      </c>
      <c r="N45" s="169">
        <f>L45-G45</f>
        <v>7.9047131875367</v>
      </c>
    </row>
    <row r="46" spans="1:17" ht="6.75" customHeight="1">
      <c r="A46" s="120"/>
      <c r="B46" s="120"/>
      <c r="C46" s="121"/>
      <c r="D46" s="122"/>
      <c r="E46" s="122"/>
      <c r="F46" s="122"/>
      <c r="G46" s="122"/>
      <c r="H46" s="122"/>
      <c r="I46" s="122"/>
      <c r="J46" s="122"/>
      <c r="K46" s="122"/>
      <c r="L46" s="123"/>
      <c r="M46" s="124"/>
      <c r="N46" s="124"/>
    </row>
    <row r="47" spans="1:17" ht="6.75" customHeight="1">
      <c r="A47" s="66"/>
      <c r="B47" s="66"/>
      <c r="C47" s="125"/>
      <c r="D47" s="126"/>
      <c r="E47" s="126"/>
      <c r="F47" s="126"/>
      <c r="G47" s="126"/>
      <c r="H47" s="126"/>
      <c r="I47" s="126"/>
      <c r="J47" s="126"/>
      <c r="K47" s="126"/>
      <c r="L47" s="127"/>
      <c r="M47" s="128"/>
      <c r="N47" s="128"/>
    </row>
    <row r="48" spans="1:17" ht="28.8" customHeight="1">
      <c r="A48" s="536" t="s">
        <v>136</v>
      </c>
      <c r="B48" s="537"/>
      <c r="C48" s="117"/>
      <c r="D48" s="118"/>
      <c r="E48" s="118"/>
      <c r="F48" s="118"/>
      <c r="G48" s="118"/>
      <c r="H48" s="118"/>
      <c r="I48" s="118"/>
      <c r="J48" s="118"/>
      <c r="K48" s="118"/>
      <c r="L48" s="119"/>
      <c r="M48" s="118"/>
      <c r="N48" s="118"/>
    </row>
    <row r="49" spans="1:15">
      <c r="A49" s="66" t="s">
        <v>113</v>
      </c>
      <c r="B49" s="66"/>
      <c r="C49" s="117">
        <v>31.202571105967685</v>
      </c>
      <c r="D49" s="118">
        <v>31.939059258945925</v>
      </c>
      <c r="E49" s="118">
        <v>32.605283853572118</v>
      </c>
      <c r="F49" s="118">
        <v>33.505297510828306</v>
      </c>
      <c r="G49" s="118">
        <v>31.565104273616519</v>
      </c>
      <c r="H49" s="118">
        <v>33.598132099925301</v>
      </c>
      <c r="I49" s="118">
        <v>35.894265705808884</v>
      </c>
      <c r="J49" s="118">
        <v>28.6</v>
      </c>
      <c r="K49" s="188">
        <v>37.70826209566539</v>
      </c>
      <c r="L49" s="170">
        <v>33.026444952281274</v>
      </c>
      <c r="M49" s="150">
        <f>L49-K49</f>
        <v>-4.6818171433841158</v>
      </c>
      <c r="N49" s="150">
        <f>L49-G49</f>
        <v>1.4613406786647545</v>
      </c>
    </row>
    <row r="50" spans="1:15">
      <c r="A50" s="66" t="s">
        <v>66</v>
      </c>
      <c r="B50" s="66"/>
      <c r="C50" s="117">
        <v>38.114725428302627</v>
      </c>
      <c r="D50" s="118">
        <v>38.311239214417704</v>
      </c>
      <c r="E50" s="118">
        <v>37.551073187623309</v>
      </c>
      <c r="F50" s="118">
        <v>38.517276169674624</v>
      </c>
      <c r="G50" s="118">
        <v>38.992143362727013</v>
      </c>
      <c r="H50" s="118">
        <v>40.630129763301902</v>
      </c>
      <c r="I50" s="118">
        <v>40.831836331478186</v>
      </c>
      <c r="J50" s="118">
        <v>42</v>
      </c>
      <c r="K50" s="188">
        <v>41.721901813868186</v>
      </c>
      <c r="L50" s="170">
        <v>42.980934623104375</v>
      </c>
      <c r="M50" s="150">
        <f>L50-K50</f>
        <v>1.2590328092361887</v>
      </c>
      <c r="N50" s="150">
        <f>L50-G50</f>
        <v>3.9887912603773614</v>
      </c>
    </row>
    <row r="51" spans="1:15" ht="6" customHeight="1">
      <c r="A51" s="120"/>
      <c r="B51" s="120"/>
      <c r="C51" s="132"/>
      <c r="D51" s="133"/>
      <c r="E51" s="133"/>
      <c r="F51" s="133"/>
      <c r="G51" s="133"/>
      <c r="H51" s="133"/>
      <c r="I51" s="133"/>
      <c r="J51" s="133"/>
      <c r="K51" s="133"/>
      <c r="L51" s="134"/>
      <c r="M51" s="133"/>
      <c r="N51" s="133"/>
    </row>
    <row r="52" spans="1:15">
      <c r="A52" s="107" t="s">
        <v>137</v>
      </c>
      <c r="B52" s="66"/>
      <c r="C52" s="66"/>
      <c r="D52" s="66"/>
      <c r="E52" s="66"/>
      <c r="F52" s="66"/>
      <c r="G52" s="66"/>
      <c r="H52" s="66"/>
      <c r="I52" s="66"/>
      <c r="J52" s="66"/>
      <c r="K52" s="66"/>
      <c r="L52" s="66"/>
      <c r="M52" s="66"/>
    </row>
    <row r="54" spans="1:15">
      <c r="E54" s="105"/>
      <c r="F54" s="105"/>
      <c r="G54" s="105"/>
      <c r="H54" s="105"/>
      <c r="I54" s="105"/>
      <c r="J54" s="105"/>
      <c r="K54" s="105"/>
      <c r="L54" s="105"/>
      <c r="O54" s="105"/>
    </row>
    <row r="55" spans="1:15">
      <c r="M55" s="105"/>
      <c r="O55" s="105"/>
    </row>
    <row r="56" spans="1:15">
      <c r="C56" s="105"/>
      <c r="D56" s="105"/>
      <c r="E56" s="105"/>
      <c r="F56" s="105"/>
      <c r="G56" s="105"/>
      <c r="H56" s="105"/>
      <c r="I56" s="105"/>
      <c r="J56" s="105"/>
      <c r="K56" s="105"/>
      <c r="L56" s="105"/>
      <c r="M56" s="105"/>
      <c r="O56" s="105"/>
    </row>
    <row r="57" spans="1:15">
      <c r="C57" s="105"/>
      <c r="D57" s="105"/>
      <c r="E57" s="105"/>
      <c r="F57" s="105"/>
      <c r="G57" s="105"/>
      <c r="H57" s="105"/>
      <c r="I57" s="105"/>
      <c r="J57" s="105"/>
      <c r="K57" s="105"/>
      <c r="L57" s="105"/>
      <c r="M57" s="105"/>
      <c r="O57" s="105"/>
    </row>
    <row r="58" spans="1:15">
      <c r="C58" s="105"/>
      <c r="D58" s="105"/>
      <c r="E58" s="105"/>
      <c r="F58" s="105"/>
      <c r="G58" s="105"/>
      <c r="H58" s="105"/>
      <c r="I58" s="105"/>
      <c r="J58" s="105"/>
      <c r="K58" s="105"/>
      <c r="L58" s="105"/>
    </row>
    <row r="59" spans="1:15">
      <c r="C59" s="243"/>
      <c r="D59" s="243"/>
      <c r="E59" s="243"/>
      <c r="F59" s="243"/>
      <c r="G59" s="243"/>
      <c r="H59" s="243"/>
      <c r="I59" s="243"/>
      <c r="J59" s="243"/>
      <c r="K59" s="243"/>
      <c r="L59" s="243"/>
    </row>
    <row r="60" spans="1:15">
      <c r="C60" s="243"/>
      <c r="D60" s="243"/>
      <c r="E60" s="243"/>
      <c r="F60" s="243"/>
      <c r="G60" s="243"/>
      <c r="H60" s="243"/>
      <c r="I60" s="243"/>
      <c r="J60" s="243"/>
      <c r="K60" s="243"/>
      <c r="L60" s="243"/>
    </row>
    <row r="61" spans="1:15">
      <c r="C61" s="243"/>
      <c r="D61" s="243"/>
      <c r="E61" s="243"/>
      <c r="F61" s="243"/>
      <c r="G61" s="243"/>
      <c r="H61" s="243"/>
      <c r="I61" s="243"/>
      <c r="J61" s="243"/>
      <c r="K61" s="243"/>
      <c r="L61" s="243"/>
    </row>
    <row r="62" spans="1:15">
      <c r="C62" s="135"/>
      <c r="D62" s="135"/>
      <c r="E62" s="135"/>
      <c r="F62" s="105"/>
      <c r="G62" s="105"/>
      <c r="H62" s="105"/>
      <c r="I62" s="105"/>
      <c r="J62" s="105"/>
      <c r="K62" s="105"/>
      <c r="L62" s="105"/>
    </row>
    <row r="63" spans="1:15">
      <c r="C63" s="243"/>
      <c r="D63" s="243"/>
      <c r="E63" s="243"/>
      <c r="F63" s="243"/>
      <c r="G63" s="243"/>
      <c r="H63" s="243"/>
      <c r="I63" s="243"/>
      <c r="J63" s="243"/>
      <c r="K63" s="243"/>
      <c r="L63" s="243"/>
    </row>
    <row r="64" spans="1:15">
      <c r="C64" s="243"/>
      <c r="D64" s="243"/>
      <c r="E64" s="243"/>
      <c r="F64" s="243"/>
      <c r="G64" s="243"/>
      <c r="H64" s="243"/>
      <c r="I64" s="243"/>
      <c r="J64" s="243"/>
      <c r="K64" s="243"/>
      <c r="L64" s="243"/>
    </row>
    <row r="65" spans="3:12">
      <c r="C65" s="243"/>
      <c r="D65" s="243"/>
      <c r="E65" s="243"/>
      <c r="F65" s="243"/>
      <c r="G65" s="243"/>
      <c r="H65" s="243"/>
      <c r="I65" s="243"/>
      <c r="J65" s="243"/>
      <c r="K65" s="243"/>
      <c r="L65" s="243"/>
    </row>
    <row r="66" spans="3:12">
      <c r="C66" s="135"/>
      <c r="D66" s="135"/>
      <c r="E66" s="135"/>
    </row>
    <row r="67" spans="3:12">
      <c r="D67" s="135"/>
      <c r="E67" s="135"/>
    </row>
    <row r="68" spans="3:12">
      <c r="C68" s="243"/>
      <c r="D68" s="243"/>
      <c r="E68" s="243"/>
      <c r="F68" s="243"/>
      <c r="G68" s="243"/>
      <c r="H68" s="243"/>
      <c r="I68" s="243"/>
      <c r="J68" s="243"/>
      <c r="K68" s="243"/>
      <c r="L68" s="243"/>
    </row>
    <row r="69" spans="3:12">
      <c r="C69" s="243"/>
      <c r="D69" s="243"/>
      <c r="E69" s="243"/>
      <c r="F69" s="243"/>
      <c r="G69" s="243"/>
      <c r="H69" s="243"/>
      <c r="I69" s="243"/>
      <c r="J69" s="243"/>
      <c r="K69" s="243"/>
      <c r="L69" s="243"/>
    </row>
    <row r="70" spans="3:12">
      <c r="C70" s="243"/>
      <c r="D70" s="243"/>
      <c r="E70" s="243"/>
      <c r="F70" s="243"/>
      <c r="G70" s="243"/>
      <c r="H70" s="243"/>
      <c r="I70" s="243"/>
      <c r="J70" s="243"/>
      <c r="K70" s="243"/>
      <c r="L70" s="243"/>
    </row>
    <row r="71" spans="3:12">
      <c r="C71" s="135"/>
      <c r="D71" s="135"/>
      <c r="E71" s="135"/>
    </row>
  </sheetData>
  <mergeCells count="2">
    <mergeCell ref="A1:I1"/>
    <mergeCell ref="A48:B48"/>
  </mergeCells>
  <pageMargins left="0.82677165354330717" right="0.82677165354330717" top="0.74803149606299213" bottom="0.74803149606299213" header="0.31496062992125984" footer="0.31496062992125984"/>
  <pageSetup paperSize="9" scale="73" orientation="landscape" r:id="rId1"/>
  <headerFooter>
    <oddFooter>&amp;LView.brussels&amp;R&amp;P/&amp;N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F0108-2630-4C89-B4F7-97AB0AC05D35}">
  <sheetPr>
    <pageSetUpPr fitToPage="1"/>
  </sheetPr>
  <dimension ref="A1:X42"/>
  <sheetViews>
    <sheetView showGridLines="0" zoomScale="80" zoomScaleNormal="80" workbookViewId="0">
      <selection sqref="A1:G1"/>
    </sheetView>
  </sheetViews>
  <sheetFormatPr baseColWidth="10" defaultColWidth="11.19921875" defaultRowHeight="13.8"/>
  <cols>
    <col min="1" max="1" width="28.8984375" style="93" customWidth="1"/>
    <col min="2" max="11" width="11.19921875" style="93"/>
    <col min="12" max="12" width="21.19921875" style="263" customWidth="1"/>
    <col min="13" max="13" width="15.3984375" style="263" customWidth="1"/>
    <col min="14" max="14" width="15.296875" style="263" customWidth="1"/>
    <col min="15" max="15" width="13.296875" style="263" customWidth="1"/>
    <col min="16" max="16" width="11.19921875" style="263"/>
    <col min="17" max="16384" width="11.19921875" style="93"/>
  </cols>
  <sheetData>
    <row r="1" spans="1:24" ht="26.4" customHeight="1">
      <c r="A1" s="538" t="s">
        <v>29</v>
      </c>
      <c r="B1" s="539"/>
      <c r="C1" s="539"/>
      <c r="D1" s="539"/>
      <c r="E1" s="539"/>
      <c r="F1" s="539"/>
      <c r="G1" s="539"/>
      <c r="H1" s="539"/>
      <c r="I1" s="539"/>
      <c r="K1" s="94"/>
    </row>
    <row r="2" spans="1:24">
      <c r="A2" s="90"/>
    </row>
    <row r="7" spans="1:24">
      <c r="L7" s="323" t="s">
        <v>145</v>
      </c>
      <c r="M7" s="93"/>
      <c r="N7" s="93"/>
      <c r="O7" s="93"/>
      <c r="P7" s="93"/>
    </row>
    <row r="8" spans="1:24">
      <c r="L8" s="93"/>
      <c r="M8" s="93"/>
      <c r="N8" s="93"/>
      <c r="O8" s="93"/>
      <c r="P8" s="93"/>
    </row>
    <row r="9" spans="1:24">
      <c r="L9" s="93"/>
      <c r="M9" s="540" t="s">
        <v>5</v>
      </c>
      <c r="N9" s="540"/>
      <c r="O9" s="540"/>
      <c r="P9" s="540"/>
    </row>
    <row r="10" spans="1:24">
      <c r="L10" s="93"/>
      <c r="M10" s="324" t="s">
        <v>113</v>
      </c>
      <c r="N10" s="324" t="s">
        <v>64</v>
      </c>
      <c r="O10" s="324" t="s">
        <v>65</v>
      </c>
      <c r="P10" s="324" t="s">
        <v>66</v>
      </c>
    </row>
    <row r="11" spans="1:24">
      <c r="L11" s="93" t="s">
        <v>110</v>
      </c>
      <c r="M11" s="171">
        <v>0.13836763051596268</v>
      </c>
      <c r="N11" s="171">
        <v>3.8578034568599318E-2</v>
      </c>
      <c r="O11" s="171">
        <v>2.8882355388752279E-2</v>
      </c>
      <c r="P11" s="171">
        <v>4.5226984150815497E-2</v>
      </c>
    </row>
    <row r="12" spans="1:24">
      <c r="L12" s="93" t="s">
        <v>146</v>
      </c>
      <c r="M12" s="171">
        <v>0.14630082383709597</v>
      </c>
      <c r="N12" s="171">
        <v>4.7217961175237688E-2</v>
      </c>
      <c r="O12" s="171">
        <v>5.9779199950896533E-2</v>
      </c>
      <c r="P12" s="171">
        <v>5.9771846442296939E-2</v>
      </c>
      <c r="S12" s="172"/>
      <c r="T12" s="171"/>
      <c r="U12" s="172"/>
      <c r="V12" s="171"/>
      <c r="W12" s="172"/>
      <c r="X12" s="171"/>
    </row>
    <row r="13" spans="1:24">
      <c r="L13" s="93" t="s">
        <v>147</v>
      </c>
      <c r="M13" s="171">
        <v>9.4052434176935984E-2</v>
      </c>
      <c r="N13" s="171">
        <v>-4.4958699114442058E-2</v>
      </c>
      <c r="O13" s="171">
        <v>-0.19172541418141797</v>
      </c>
      <c r="P13" s="171">
        <v>-7.520997980271249E-2</v>
      </c>
      <c r="S13" s="172"/>
      <c r="T13" s="171"/>
      <c r="U13" s="172"/>
      <c r="V13" s="171"/>
      <c r="W13" s="172"/>
      <c r="X13" s="171"/>
    </row>
    <row r="14" spans="1:24">
      <c r="L14" s="93" t="s">
        <v>148</v>
      </c>
      <c r="M14" s="171">
        <v>0.14266663757454445</v>
      </c>
      <c r="N14" s="171">
        <v>0.15801870110831095</v>
      </c>
      <c r="O14" s="171">
        <v>6.9128695501991633E-2</v>
      </c>
      <c r="P14" s="171">
        <v>0.13247190324743485</v>
      </c>
      <c r="S14" s="172"/>
      <c r="T14" s="171"/>
      <c r="U14" s="172"/>
      <c r="V14" s="171"/>
      <c r="W14" s="172"/>
      <c r="X14" s="171"/>
    </row>
    <row r="15" spans="1:24">
      <c r="L15" s="93"/>
      <c r="M15" s="93"/>
      <c r="N15" s="93"/>
      <c r="O15" s="93"/>
      <c r="P15" s="93"/>
      <c r="S15" s="172"/>
      <c r="T15" s="171"/>
      <c r="U15" s="172"/>
      <c r="V15" s="171"/>
      <c r="W15" s="172"/>
      <c r="X15" s="171"/>
    </row>
    <row r="16" spans="1:24">
      <c r="L16" s="93"/>
      <c r="M16" s="93"/>
      <c r="N16" s="93"/>
      <c r="O16" s="93"/>
      <c r="P16" s="93"/>
      <c r="S16" s="172"/>
      <c r="T16" s="171"/>
      <c r="U16" s="172"/>
      <c r="V16" s="171"/>
      <c r="W16" s="172"/>
      <c r="X16" s="171"/>
    </row>
    <row r="17" spans="12:24">
      <c r="L17" s="93"/>
      <c r="M17" s="540" t="s">
        <v>4</v>
      </c>
      <c r="N17" s="540"/>
      <c r="O17" s="540"/>
      <c r="P17" s="540"/>
    </row>
    <row r="18" spans="12:24">
      <c r="L18" s="93"/>
      <c r="M18" s="324" t="s">
        <v>113</v>
      </c>
      <c r="N18" s="324" t="s">
        <v>64</v>
      </c>
      <c r="O18" s="324" t="s">
        <v>65</v>
      </c>
      <c r="P18" s="324" t="s">
        <v>66</v>
      </c>
    </row>
    <row r="19" spans="12:24">
      <c r="L19" s="93" t="s">
        <v>110</v>
      </c>
      <c r="M19" s="171">
        <v>3.6283728850810881E-2</v>
      </c>
      <c r="N19" s="171">
        <v>5.8231298265789544E-3</v>
      </c>
      <c r="O19" s="171">
        <v>2.8784533339578644E-3</v>
      </c>
      <c r="P19" s="171">
        <v>8.0381200124204355E-3</v>
      </c>
    </row>
    <row r="20" spans="12:24">
      <c r="L20" s="93" t="s">
        <v>146</v>
      </c>
      <c r="M20" s="171">
        <v>3.0740231890786784E-2</v>
      </c>
      <c r="N20" s="171">
        <v>8.8412460154949635E-3</v>
      </c>
      <c r="O20" s="171">
        <v>9.1599715468000387E-3</v>
      </c>
      <c r="P20" s="171">
        <v>1.1031132524045306E-2</v>
      </c>
      <c r="S20" s="172"/>
      <c r="T20" s="171"/>
      <c r="U20" s="172"/>
      <c r="V20" s="171"/>
      <c r="W20" s="172"/>
      <c r="X20" s="171"/>
    </row>
    <row r="21" spans="12:24">
      <c r="L21" s="93" t="s">
        <v>147</v>
      </c>
      <c r="M21" s="171">
        <v>6.9963461950101058E-2</v>
      </c>
      <c r="N21" s="171">
        <v>-2.5098075789147023E-2</v>
      </c>
      <c r="O21" s="171">
        <v>-5.2344332918036307E-2</v>
      </c>
      <c r="P21" s="171">
        <v>-1.9504733576773958E-2</v>
      </c>
      <c r="S21" s="172"/>
      <c r="T21" s="171"/>
      <c r="U21" s="172"/>
      <c r="V21" s="171"/>
      <c r="W21" s="172"/>
      <c r="X21" s="171"/>
    </row>
    <row r="22" spans="12:24">
      <c r="L22" s="93" t="s">
        <v>148</v>
      </c>
      <c r="M22" s="171">
        <v>3.7764130307211596E-2</v>
      </c>
      <c r="N22" s="171">
        <v>7.6347587563581065E-3</v>
      </c>
      <c r="O22" s="171">
        <v>-1.3678775108259988E-2</v>
      </c>
      <c r="P22" s="171">
        <v>5.4363078492125627E-3</v>
      </c>
      <c r="S22" s="172"/>
      <c r="T22" s="171"/>
      <c r="U22" s="172"/>
      <c r="V22" s="171"/>
      <c r="W22" s="172"/>
      <c r="X22" s="171"/>
    </row>
    <row r="23" spans="12:24">
      <c r="L23" s="93"/>
      <c r="M23" s="93"/>
      <c r="N23" s="93"/>
      <c r="O23" s="93"/>
      <c r="P23" s="93"/>
      <c r="S23" s="172"/>
      <c r="T23" s="171"/>
      <c r="U23" s="172"/>
      <c r="V23" s="171"/>
      <c r="W23" s="172"/>
      <c r="X23" s="171"/>
    </row>
    <row r="24" spans="12:24">
      <c r="S24" s="172"/>
      <c r="T24" s="171"/>
      <c r="U24" s="172"/>
      <c r="V24" s="171"/>
      <c r="W24" s="172"/>
      <c r="X24" s="171"/>
    </row>
    <row r="28" spans="12:24">
      <c r="S28" s="172"/>
      <c r="T28" s="171"/>
      <c r="U28" s="172"/>
      <c r="V28" s="171"/>
      <c r="W28" s="172"/>
      <c r="X28" s="171"/>
    </row>
    <row r="29" spans="12:24">
      <c r="S29" s="172"/>
      <c r="T29" s="171"/>
      <c r="U29" s="172"/>
      <c r="V29" s="171"/>
      <c r="W29" s="172"/>
      <c r="X29" s="171"/>
    </row>
    <row r="30" spans="12:24">
      <c r="L30" s="264"/>
      <c r="S30" s="172"/>
      <c r="T30" s="171"/>
      <c r="U30" s="172"/>
      <c r="V30" s="171"/>
      <c r="W30" s="172"/>
      <c r="X30" s="171"/>
    </row>
    <row r="31" spans="12:24">
      <c r="L31" s="265"/>
      <c r="S31" s="172"/>
      <c r="T31" s="171"/>
      <c r="U31" s="172"/>
      <c r="V31" s="171"/>
      <c r="W31" s="172"/>
      <c r="X31" s="171"/>
    </row>
    <row r="32" spans="12:24">
      <c r="L32" s="265"/>
      <c r="S32" s="172"/>
      <c r="T32" s="171"/>
      <c r="U32" s="172"/>
      <c r="V32" s="171"/>
      <c r="W32" s="172"/>
      <c r="X32" s="171"/>
    </row>
    <row r="33" spans="8:24">
      <c r="L33" s="265"/>
    </row>
    <row r="34" spans="8:24">
      <c r="L34" s="265"/>
    </row>
    <row r="36" spans="8:24">
      <c r="S36" s="172"/>
      <c r="T36" s="171"/>
      <c r="U36" s="172"/>
      <c r="V36" s="171"/>
      <c r="W36" s="172"/>
      <c r="X36" s="171"/>
    </row>
    <row r="37" spans="8:24">
      <c r="I37" s="139"/>
      <c r="S37" s="172"/>
      <c r="T37" s="171"/>
      <c r="U37" s="172"/>
      <c r="V37" s="171"/>
      <c r="W37" s="172"/>
      <c r="X37" s="171"/>
    </row>
    <row r="38" spans="8:24">
      <c r="I38" s="95"/>
      <c r="J38" s="95"/>
      <c r="K38" s="95"/>
      <c r="S38" s="172"/>
      <c r="T38" s="171"/>
      <c r="U38" s="172"/>
      <c r="V38" s="171"/>
      <c r="W38" s="172"/>
      <c r="X38" s="171"/>
    </row>
    <row r="39" spans="8:24">
      <c r="I39" s="96"/>
      <c r="J39" s="96"/>
      <c r="K39" s="96"/>
      <c r="S39" s="172"/>
      <c r="T39" s="171"/>
      <c r="U39" s="172"/>
      <c r="V39" s="171"/>
      <c r="W39" s="172"/>
      <c r="X39" s="171"/>
    </row>
    <row r="40" spans="8:24">
      <c r="I40" s="96"/>
      <c r="J40" s="96"/>
      <c r="K40" s="96"/>
      <c r="S40" s="172"/>
      <c r="T40" s="171"/>
      <c r="U40" s="172"/>
      <c r="V40" s="171"/>
      <c r="W40" s="172"/>
      <c r="X40" s="171"/>
    </row>
    <row r="41" spans="8:24">
      <c r="H41" s="139"/>
      <c r="I41" s="96"/>
      <c r="J41" s="96"/>
      <c r="K41" s="96"/>
    </row>
    <row r="42" spans="8:24">
      <c r="I42" s="96"/>
      <c r="J42" s="96"/>
      <c r="K42" s="96"/>
    </row>
  </sheetData>
  <mergeCells count="3">
    <mergeCell ref="A1:I1"/>
    <mergeCell ref="M9:P9"/>
    <mergeCell ref="M17:P17"/>
  </mergeCells>
  <phoneticPr fontId="36" type="noConversion"/>
  <pageMargins left="0.70866141732283472" right="0.70866141732283472" top="0.74803149606299213" bottom="0.74803149606299213" header="0.31496062992125984" footer="0.31496062992125984"/>
  <pageSetup paperSize="9" scale="85" orientation="landscape" r:id="rId1"/>
  <headerFooter>
    <oddFooter>&amp;LView.Brussels&amp;R&amp;P/&amp;N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D6565-D0F4-4E14-BEAE-52D0DECCEAE2}">
  <sheetPr>
    <pageSetUpPr fitToPage="1"/>
  </sheetPr>
  <dimension ref="A1:O35"/>
  <sheetViews>
    <sheetView showGridLines="0" zoomScale="80" zoomScaleNormal="80" workbookViewId="0">
      <selection sqref="A1:J1"/>
    </sheetView>
  </sheetViews>
  <sheetFormatPr baseColWidth="10" defaultColWidth="12.296875" defaultRowHeight="13.8"/>
  <cols>
    <col min="1" max="1" width="23.296875" style="89" customWidth="1"/>
    <col min="2" max="9" width="11.5" style="89" customWidth="1"/>
    <col min="10" max="13" width="11.8984375" style="89" customWidth="1"/>
    <col min="14" max="16384" width="12.296875" style="89"/>
  </cols>
  <sheetData>
    <row r="1" spans="1:15" ht="15.75" customHeight="1">
      <c r="A1" s="542" t="s">
        <v>138</v>
      </c>
      <c r="B1" s="543"/>
      <c r="C1" s="543"/>
      <c r="D1" s="543"/>
      <c r="E1" s="543"/>
      <c r="F1" s="543"/>
      <c r="G1" s="543"/>
      <c r="H1" s="543"/>
      <c r="I1" s="543"/>
      <c r="J1" s="543"/>
      <c r="K1" s="180"/>
      <c r="L1" s="136"/>
    </row>
    <row r="2" spans="1:15" ht="15" customHeight="1">
      <c r="A2" s="107"/>
    </row>
    <row r="3" spans="1:15">
      <c r="A3" s="544" t="s">
        <v>63</v>
      </c>
      <c r="B3" s="541">
        <v>2014</v>
      </c>
      <c r="C3" s="541">
        <v>2015</v>
      </c>
      <c r="D3" s="541">
        <v>2016</v>
      </c>
      <c r="E3" s="541">
        <v>2017</v>
      </c>
      <c r="F3" s="541">
        <v>2018</v>
      </c>
      <c r="G3" s="541">
        <v>2019</v>
      </c>
      <c r="H3" s="541">
        <v>2020</v>
      </c>
      <c r="I3" s="541">
        <v>2021</v>
      </c>
      <c r="J3" s="541">
        <v>2022</v>
      </c>
      <c r="K3" s="541">
        <v>2023</v>
      </c>
      <c r="L3" s="540" t="s">
        <v>105</v>
      </c>
      <c r="M3" s="540"/>
      <c r="N3" s="540" t="s">
        <v>106</v>
      </c>
      <c r="O3" s="540"/>
    </row>
    <row r="4" spans="1:15">
      <c r="A4" s="544"/>
      <c r="B4" s="541"/>
      <c r="C4" s="541"/>
      <c r="D4" s="541"/>
      <c r="E4" s="541"/>
      <c r="F4" s="541"/>
      <c r="G4" s="541"/>
      <c r="H4" s="541"/>
      <c r="I4" s="541"/>
      <c r="J4" s="541"/>
      <c r="K4" s="541"/>
      <c r="L4" s="324" t="s">
        <v>107</v>
      </c>
      <c r="M4" s="324" t="s">
        <v>1</v>
      </c>
      <c r="N4" s="324" t="s">
        <v>107</v>
      </c>
      <c r="O4" s="324" t="s">
        <v>1</v>
      </c>
    </row>
    <row r="5" spans="1:15" ht="19.05" customHeight="1">
      <c r="A5" s="436" t="s">
        <v>139</v>
      </c>
      <c r="B5" s="437">
        <v>430098.562057</v>
      </c>
      <c r="C5" s="438">
        <v>434607.124946772</v>
      </c>
      <c r="D5" s="438">
        <v>445248.55755766999</v>
      </c>
      <c r="E5" s="439">
        <v>453187.239944403</v>
      </c>
      <c r="F5" s="439">
        <v>463107.19409845799</v>
      </c>
      <c r="G5" s="439">
        <v>469064.70905817801</v>
      </c>
      <c r="H5" s="439">
        <v>470525.83437486726</v>
      </c>
      <c r="I5" s="439">
        <v>479267.07497207698</v>
      </c>
      <c r="J5" s="439">
        <v>508920.180646636</v>
      </c>
      <c r="K5" s="440">
        <v>527507.52327853302</v>
      </c>
      <c r="L5" s="441">
        <f>K5-J5</f>
        <v>18587.342631897016</v>
      </c>
      <c r="M5" s="442">
        <f>((K5/J5)-1)</f>
        <v>3.6523099964870465E-2</v>
      </c>
      <c r="N5" s="441">
        <f>K5-F5</f>
        <v>64400.32918007503</v>
      </c>
      <c r="O5" s="442">
        <f>((K5/F5)-1)</f>
        <v>0.13906138794808554</v>
      </c>
    </row>
    <row r="6" spans="1:15" ht="19.05" customHeight="1">
      <c r="A6" s="436" t="s">
        <v>140</v>
      </c>
      <c r="B6" s="437">
        <v>358612.16026896401</v>
      </c>
      <c r="C6" s="438">
        <v>361658.80767179199</v>
      </c>
      <c r="D6" s="438">
        <v>365793.44596665999</v>
      </c>
      <c r="E6" s="439">
        <v>380197.81018725497</v>
      </c>
      <c r="F6" s="439">
        <v>388372.713927262</v>
      </c>
      <c r="G6" s="439">
        <v>387837.35366844502</v>
      </c>
      <c r="H6" s="439">
        <v>384713.28701446502</v>
      </c>
      <c r="I6" s="439">
        <v>402437.83497653197</v>
      </c>
      <c r="J6" s="439">
        <v>426631.156894368</v>
      </c>
      <c r="K6" s="440">
        <v>442110.92611043103</v>
      </c>
      <c r="L6" s="441">
        <f t="shared" ref="L6:L9" si="0">K6-J6</f>
        <v>15479.769216063025</v>
      </c>
      <c r="M6" s="442">
        <f t="shared" ref="M6:M9" si="1">((K6/J6)-1)</f>
        <v>3.6283728850810881E-2</v>
      </c>
      <c r="N6" s="441">
        <f t="shared" ref="N6:N9" si="2">K6-F6</f>
        <v>53738.212183169031</v>
      </c>
      <c r="O6" s="442">
        <f t="shared" ref="O6:O9" si="3">((K6/F6)-1)</f>
        <v>0.13836763051596268</v>
      </c>
    </row>
    <row r="7" spans="1:15" ht="19.05" customHeight="1">
      <c r="A7" s="436" t="s">
        <v>141</v>
      </c>
      <c r="B7" s="437">
        <v>313699.07001249999</v>
      </c>
      <c r="C7" s="438">
        <v>311776.67087067402</v>
      </c>
      <c r="D7" s="438">
        <v>318977.04663044203</v>
      </c>
      <c r="E7" s="439">
        <v>323374.05794154998</v>
      </c>
      <c r="F7" s="439">
        <v>329403.70377635199</v>
      </c>
      <c r="G7" s="439">
        <v>327585.41804816399</v>
      </c>
      <c r="H7" s="439">
        <v>330997.50224216399</v>
      </c>
      <c r="I7" s="439">
        <v>342823.056223544</v>
      </c>
      <c r="J7" s="443">
        <v>366334.52865341498</v>
      </c>
      <c r="K7" s="444">
        <v>377595.737013823</v>
      </c>
      <c r="L7" s="441">
        <f t="shared" si="0"/>
        <v>11261.208360408025</v>
      </c>
      <c r="M7" s="442">
        <f t="shared" si="1"/>
        <v>3.0740231890786784E-2</v>
      </c>
      <c r="N7" s="441">
        <f t="shared" si="2"/>
        <v>48192.033237471012</v>
      </c>
      <c r="O7" s="442">
        <f t="shared" si="3"/>
        <v>0.14630082383709597</v>
      </c>
    </row>
    <row r="8" spans="1:15" ht="19.05" customHeight="1">
      <c r="A8" s="436" t="s">
        <v>142</v>
      </c>
      <c r="B8" s="437">
        <v>44913.090256466297</v>
      </c>
      <c r="C8" s="438">
        <v>49882.136801118198</v>
      </c>
      <c r="D8" s="438">
        <v>46816.399336217502</v>
      </c>
      <c r="E8" s="439">
        <v>56823.752245705196</v>
      </c>
      <c r="F8" s="439">
        <v>58969.010150910799</v>
      </c>
      <c r="G8" s="439">
        <v>60251.935620281001</v>
      </c>
      <c r="H8" s="439">
        <v>53715.784772302097</v>
      </c>
      <c r="I8" s="439">
        <v>59614.778752988801</v>
      </c>
      <c r="J8" s="439">
        <v>60296.628240953098</v>
      </c>
      <c r="K8" s="440">
        <v>64515.189096608403</v>
      </c>
      <c r="L8" s="441">
        <f t="shared" si="0"/>
        <v>4218.5608556553052</v>
      </c>
      <c r="M8" s="442">
        <f t="shared" si="1"/>
        <v>6.9963461950101058E-2</v>
      </c>
      <c r="N8" s="441">
        <f t="shared" si="2"/>
        <v>5546.1789456976039</v>
      </c>
      <c r="O8" s="442">
        <f t="shared" si="3"/>
        <v>9.4052434176935984E-2</v>
      </c>
    </row>
    <row r="9" spans="1:15" ht="19.05" customHeight="1">
      <c r="A9" s="445" t="s">
        <v>143</v>
      </c>
      <c r="B9" s="446">
        <v>71486.40178803599</v>
      </c>
      <c r="C9" s="447">
        <v>72948.317274980014</v>
      </c>
      <c r="D9" s="447">
        <v>79455.111591010005</v>
      </c>
      <c r="E9" s="448">
        <v>72989.429757148027</v>
      </c>
      <c r="F9" s="448">
        <v>74734.480171195988</v>
      </c>
      <c r="G9" s="448">
        <v>81227.355389732984</v>
      </c>
      <c r="H9" s="448">
        <v>85812.547360402241</v>
      </c>
      <c r="I9" s="448">
        <f>I5-I6</f>
        <v>76829.239995545009</v>
      </c>
      <c r="J9" s="448">
        <v>82289.023752268098</v>
      </c>
      <c r="K9" s="449">
        <v>85396.597168101987</v>
      </c>
      <c r="L9" s="450">
        <f t="shared" si="0"/>
        <v>3107.5734158338892</v>
      </c>
      <c r="M9" s="451">
        <f t="shared" si="1"/>
        <v>3.7764130307211596E-2</v>
      </c>
      <c r="N9" s="450">
        <f t="shared" si="2"/>
        <v>10662.116996905999</v>
      </c>
      <c r="O9" s="451">
        <f t="shared" si="3"/>
        <v>0.14266663757454445</v>
      </c>
    </row>
    <row r="10" spans="1:15" ht="7.5" customHeight="1">
      <c r="A10" s="107"/>
      <c r="B10" s="92"/>
      <c r="C10" s="92"/>
      <c r="D10" s="92"/>
      <c r="E10" s="92"/>
      <c r="F10" s="92"/>
      <c r="G10" s="92"/>
      <c r="H10" s="92"/>
      <c r="I10" s="92"/>
      <c r="J10" s="92"/>
      <c r="K10" s="137"/>
      <c r="L10" s="189"/>
      <c r="M10" s="92"/>
      <c r="N10" s="92"/>
      <c r="O10" s="92"/>
    </row>
    <row r="11" spans="1:15">
      <c r="A11" s="544" t="s">
        <v>64</v>
      </c>
      <c r="B11" s="541">
        <v>2014</v>
      </c>
      <c r="C11" s="541">
        <v>2015</v>
      </c>
      <c r="D11" s="541">
        <v>2016</v>
      </c>
      <c r="E11" s="541">
        <v>2017</v>
      </c>
      <c r="F11" s="541">
        <v>2018</v>
      </c>
      <c r="G11" s="541">
        <v>2019</v>
      </c>
      <c r="H11" s="541">
        <v>2020</v>
      </c>
      <c r="I11" s="541">
        <v>2021</v>
      </c>
      <c r="J11" s="541">
        <v>2022</v>
      </c>
      <c r="K11" s="541">
        <v>2023</v>
      </c>
      <c r="L11" s="540" t="s">
        <v>105</v>
      </c>
      <c r="M11" s="540"/>
      <c r="N11" s="540" t="s">
        <v>106</v>
      </c>
      <c r="O11" s="540"/>
    </row>
    <row r="12" spans="1:15">
      <c r="A12" s="544"/>
      <c r="B12" s="541"/>
      <c r="C12" s="541"/>
      <c r="D12" s="541"/>
      <c r="E12" s="541"/>
      <c r="F12" s="541"/>
      <c r="G12" s="541"/>
      <c r="H12" s="541"/>
      <c r="I12" s="541"/>
      <c r="J12" s="541"/>
      <c r="K12" s="541"/>
      <c r="L12" s="324" t="s">
        <v>107</v>
      </c>
      <c r="M12" s="324" t="s">
        <v>1</v>
      </c>
      <c r="N12" s="324" t="s">
        <v>107</v>
      </c>
      <c r="O12" s="324" t="s">
        <v>1</v>
      </c>
    </row>
    <row r="13" spans="1:15" ht="19.05" customHeight="1">
      <c r="A13" s="436" t="s">
        <v>139</v>
      </c>
      <c r="B13" s="437">
        <v>2781287.9304682203</v>
      </c>
      <c r="C13" s="438">
        <v>2787482.5475857398</v>
      </c>
      <c r="D13" s="438">
        <v>2794091.0271279486</v>
      </c>
      <c r="E13" s="439">
        <v>2829776.039246541</v>
      </c>
      <c r="F13" s="439">
        <v>2919507.2337477561</v>
      </c>
      <c r="G13" s="439">
        <v>2970491.0725689698</v>
      </c>
      <c r="H13" s="439">
        <v>2938276</v>
      </c>
      <c r="I13" s="439">
        <v>2968727.3138856199</v>
      </c>
      <c r="J13" s="439">
        <v>3062835.1345375399</v>
      </c>
      <c r="K13" s="440">
        <v>3081531.4458966102</v>
      </c>
      <c r="L13" s="441">
        <f>K13-J13</f>
        <v>18696.311359070241</v>
      </c>
      <c r="M13" s="442">
        <f>((K13/J13)-1)</f>
        <v>6.1042499964312213E-3</v>
      </c>
      <c r="N13" s="441">
        <f>K13-F13</f>
        <v>162024.21214885404</v>
      </c>
      <c r="O13" s="442">
        <f>((K13/F13)-1)</f>
        <v>5.5497109332681704E-2</v>
      </c>
    </row>
    <row r="14" spans="1:15" ht="19.05" customHeight="1">
      <c r="A14" s="436" t="s">
        <v>140</v>
      </c>
      <c r="B14" s="437">
        <v>2370592.8676706981</v>
      </c>
      <c r="C14" s="438">
        <v>2360875.091795803</v>
      </c>
      <c r="D14" s="438">
        <v>2383887.4965939051</v>
      </c>
      <c r="E14" s="439">
        <v>2418096.4927888112</v>
      </c>
      <c r="F14" s="439">
        <v>2505951.5948428558</v>
      </c>
      <c r="G14" s="439">
        <v>2548285.1942961202</v>
      </c>
      <c r="H14" s="439">
        <f>SUM(H15:H16)</f>
        <v>2504560.4157318599</v>
      </c>
      <c r="I14" s="439">
        <v>2532626.5338159599</v>
      </c>
      <c r="J14" s="439">
        <v>2587558.5924780602</v>
      </c>
      <c r="K14" s="440">
        <v>2602626.2820959399</v>
      </c>
      <c r="L14" s="441">
        <f t="shared" ref="L14:L17" si="4">K14-J14</f>
        <v>15067.689617879689</v>
      </c>
      <c r="M14" s="442">
        <f t="shared" ref="M14:M17" si="5">((K14/J14)-1)</f>
        <v>5.8231298265789544E-3</v>
      </c>
      <c r="N14" s="441">
        <f t="shared" ref="N14:N17" si="6">K14-F14</f>
        <v>96674.687253084034</v>
      </c>
      <c r="O14" s="442">
        <f t="shared" ref="O14:O17" si="7">((K14/F14)-1)</f>
        <v>3.8578034568599318E-2</v>
      </c>
    </row>
    <row r="15" spans="1:15" ht="19.05" customHeight="1">
      <c r="A15" s="436" t="s">
        <v>141</v>
      </c>
      <c r="B15" s="437">
        <v>2195400.0446823291</v>
      </c>
      <c r="C15" s="438">
        <v>2178250.6870384323</v>
      </c>
      <c r="D15" s="438">
        <v>2194269.6287158341</v>
      </c>
      <c r="E15" s="439">
        <v>2199334.579095969</v>
      </c>
      <c r="F15" s="439">
        <v>2271063.0906253089</v>
      </c>
      <c r="G15" s="439">
        <v>2297225.6164402999</v>
      </c>
      <c r="H15" s="439">
        <v>2277550.1344573698</v>
      </c>
      <c r="I15" s="439">
        <v>2297878.9707617001</v>
      </c>
      <c r="J15" s="439">
        <v>2357455.21791289</v>
      </c>
      <c r="K15" s="440">
        <v>2378298.0594649701</v>
      </c>
      <c r="L15" s="441">
        <f t="shared" si="4"/>
        <v>20842.841552080121</v>
      </c>
      <c r="M15" s="442">
        <f t="shared" si="5"/>
        <v>8.8412460154949635E-3</v>
      </c>
      <c r="N15" s="441">
        <f t="shared" si="6"/>
        <v>107234.96883966122</v>
      </c>
      <c r="O15" s="442">
        <f t="shared" si="7"/>
        <v>4.7217961175237688E-2</v>
      </c>
    </row>
    <row r="16" spans="1:15" ht="19.05" customHeight="1">
      <c r="A16" s="436" t="s">
        <v>142</v>
      </c>
      <c r="B16" s="437">
        <v>175192.82298837471</v>
      </c>
      <c r="C16" s="438">
        <v>182624.40475736649</v>
      </c>
      <c r="D16" s="438">
        <v>189617.8678780781</v>
      </c>
      <c r="E16" s="439">
        <v>218761.91369284689</v>
      </c>
      <c r="F16" s="439">
        <v>234888.50421754809</v>
      </c>
      <c r="G16" s="439">
        <v>251059.57785579</v>
      </c>
      <c r="H16" s="439">
        <v>227010.28127449</v>
      </c>
      <c r="I16" s="439">
        <v>234747.563054264</v>
      </c>
      <c r="J16" s="439">
        <v>230103.374565165</v>
      </c>
      <c r="K16" s="440">
        <v>224328.22263099</v>
      </c>
      <c r="L16" s="441">
        <f t="shared" si="4"/>
        <v>-5775.1519341749954</v>
      </c>
      <c r="M16" s="442">
        <f t="shared" si="5"/>
        <v>-2.5098075789147023E-2</v>
      </c>
      <c r="N16" s="441">
        <f t="shared" si="6"/>
        <v>-10560.281586558092</v>
      </c>
      <c r="O16" s="442">
        <f t="shared" si="7"/>
        <v>-4.4958699114442058E-2</v>
      </c>
    </row>
    <row r="17" spans="1:15" ht="19.05" customHeight="1">
      <c r="A17" s="445" t="s">
        <v>143</v>
      </c>
      <c r="B17" s="446">
        <v>410695.06279752217</v>
      </c>
      <c r="C17" s="447">
        <v>426607.45578993671</v>
      </c>
      <c r="D17" s="447">
        <v>410203.53053404344</v>
      </c>
      <c r="E17" s="448">
        <v>411679.54645772977</v>
      </c>
      <c r="F17" s="448">
        <v>413555.63890490029</v>
      </c>
      <c r="G17" s="448">
        <v>422205.8782728496</v>
      </c>
      <c r="H17" s="448">
        <f>H13-H14</f>
        <v>433715.58426814014</v>
      </c>
      <c r="I17" s="448">
        <f>I13-I14</f>
        <v>436100.78006965993</v>
      </c>
      <c r="J17" s="448">
        <v>475276.54205948999</v>
      </c>
      <c r="K17" s="449">
        <v>478905.1638006703</v>
      </c>
      <c r="L17" s="450">
        <f t="shared" si="4"/>
        <v>3628.6217411803082</v>
      </c>
      <c r="M17" s="451">
        <f t="shared" si="5"/>
        <v>7.6347587563581065E-3</v>
      </c>
      <c r="N17" s="450">
        <f t="shared" si="6"/>
        <v>65349.52489577001</v>
      </c>
      <c r="O17" s="451">
        <f t="shared" si="7"/>
        <v>0.15801870110831095</v>
      </c>
    </row>
    <row r="18" spans="1:15" ht="9.75" customHeight="1">
      <c r="A18" s="107"/>
      <c r="B18" s="92"/>
      <c r="C18" s="92"/>
      <c r="D18" s="92"/>
      <c r="E18" s="92"/>
      <c r="F18" s="92"/>
      <c r="G18" s="92"/>
      <c r="H18" s="92"/>
      <c r="I18" s="92"/>
      <c r="J18" s="92"/>
      <c r="K18" s="137"/>
      <c r="L18" s="189"/>
      <c r="M18" s="92"/>
      <c r="N18" s="92"/>
      <c r="O18" s="92"/>
    </row>
    <row r="19" spans="1:15">
      <c r="A19" s="544" t="s">
        <v>65</v>
      </c>
      <c r="B19" s="541">
        <v>2014</v>
      </c>
      <c r="C19" s="541">
        <v>2015</v>
      </c>
      <c r="D19" s="541">
        <v>2016</v>
      </c>
      <c r="E19" s="541">
        <v>2017</v>
      </c>
      <c r="F19" s="541">
        <v>2018</v>
      </c>
      <c r="G19" s="541">
        <v>2019</v>
      </c>
      <c r="H19" s="541">
        <v>2020</v>
      </c>
      <c r="I19" s="541">
        <v>2021</v>
      </c>
      <c r="J19" s="541">
        <v>2022</v>
      </c>
      <c r="K19" s="541">
        <v>2023</v>
      </c>
      <c r="L19" s="540" t="s">
        <v>105</v>
      </c>
      <c r="M19" s="540"/>
      <c r="N19" s="540" t="s">
        <v>106</v>
      </c>
      <c r="O19" s="540"/>
    </row>
    <row r="20" spans="1:15">
      <c r="A20" s="544"/>
      <c r="B20" s="541"/>
      <c r="C20" s="541"/>
      <c r="D20" s="541"/>
      <c r="E20" s="541"/>
      <c r="F20" s="541"/>
      <c r="G20" s="541"/>
      <c r="H20" s="541"/>
      <c r="I20" s="541"/>
      <c r="J20" s="541"/>
      <c r="K20" s="541"/>
      <c r="L20" s="324" t="s">
        <v>107</v>
      </c>
      <c r="M20" s="324" t="s">
        <v>1</v>
      </c>
      <c r="N20" s="324" t="s">
        <v>107</v>
      </c>
      <c r="O20" s="324" t="s">
        <v>1</v>
      </c>
    </row>
    <row r="21" spans="1:15" ht="19.05" customHeight="1">
      <c r="A21" s="436" t="s">
        <v>139</v>
      </c>
      <c r="B21" s="437">
        <v>1332161.1125128029</v>
      </c>
      <c r="C21" s="438">
        <v>1329529.2155206539</v>
      </c>
      <c r="D21" s="438">
        <v>1347349.4398611197</v>
      </c>
      <c r="E21" s="439">
        <v>1354822.5567917093</v>
      </c>
      <c r="F21" s="439">
        <v>1372564.5138280035</v>
      </c>
      <c r="G21" s="439">
        <v>1392467.9685331299</v>
      </c>
      <c r="H21" s="439">
        <v>1394182</v>
      </c>
      <c r="I21" s="439">
        <v>1405688.0943539599</v>
      </c>
      <c r="J21" s="439">
        <v>1418530.32140378</v>
      </c>
      <c r="K21" s="440">
        <v>1419404.18933424</v>
      </c>
      <c r="L21" s="441">
        <f>K21-J21</f>
        <v>873.86793046002276</v>
      </c>
      <c r="M21" s="442">
        <f>((K21/J21)-1)</f>
        <v>6.1603754059702531E-4</v>
      </c>
      <c r="N21" s="441">
        <f>K21-F21</f>
        <v>46839.675506236497</v>
      </c>
      <c r="O21" s="442">
        <f>((K21/F21)-1)</f>
        <v>3.4125664064855732E-2</v>
      </c>
    </row>
    <row r="22" spans="1:15" ht="19.05" customHeight="1">
      <c r="A22" s="436" t="s">
        <v>140</v>
      </c>
      <c r="B22" s="437">
        <v>1150379.9566062831</v>
      </c>
      <c r="C22" s="438">
        <v>1138192.8849407709</v>
      </c>
      <c r="D22" s="438">
        <v>1156537.8434662709</v>
      </c>
      <c r="E22" s="439">
        <v>1176590.224143561</v>
      </c>
      <c r="F22" s="439">
        <v>1193746.280825526</v>
      </c>
      <c r="G22" s="439">
        <v>1208128.58915805</v>
      </c>
      <c r="H22" s="439">
        <f>SUM(H23:H24)</f>
        <v>1206206.7575151899</v>
      </c>
      <c r="I22" s="439">
        <v>1232331.57217891</v>
      </c>
      <c r="J22" s="439">
        <v>1224699.2455259501</v>
      </c>
      <c r="K22" s="440">
        <v>1228224.48515233</v>
      </c>
      <c r="L22" s="441">
        <f t="shared" ref="L22:L25" si="8">K22-J22</f>
        <v>3525.2396263799164</v>
      </c>
      <c r="M22" s="442">
        <f t="shared" ref="M22:M25" si="9">((K22/J22)-1)</f>
        <v>2.8784533339578644E-3</v>
      </c>
      <c r="N22" s="441">
        <f t="shared" ref="N22:N25" si="10">K22-F22</f>
        <v>34478.204326804029</v>
      </c>
      <c r="O22" s="442">
        <f t="shared" ref="O22:O25" si="11">((K22/F22)-1)</f>
        <v>2.8882355388752279E-2</v>
      </c>
    </row>
    <row r="23" spans="1:15" ht="19.05" customHeight="1">
      <c r="A23" s="436" t="s">
        <v>141</v>
      </c>
      <c r="B23" s="437">
        <v>1034531.804158414</v>
      </c>
      <c r="C23" s="438">
        <v>1022535.8314821169</v>
      </c>
      <c r="D23" s="438">
        <v>1033060.490520964</v>
      </c>
      <c r="E23" s="439">
        <v>1037310.877340436</v>
      </c>
      <c r="F23" s="439">
        <v>1047096.910544419</v>
      </c>
      <c r="G23" s="439">
        <v>1065250.2033938901</v>
      </c>
      <c r="H23" s="439">
        <v>1067956.0954044899</v>
      </c>
      <c r="I23" s="439">
        <v>1093701.7909661499</v>
      </c>
      <c r="J23" s="439">
        <v>1099619.0469454799</v>
      </c>
      <c r="K23" s="440">
        <v>1109691.5261278199</v>
      </c>
      <c r="L23" s="441">
        <f t="shared" si="8"/>
        <v>10072.479182339972</v>
      </c>
      <c r="M23" s="442">
        <f t="shared" si="9"/>
        <v>9.1599715468000387E-3</v>
      </c>
      <c r="N23" s="441">
        <f t="shared" si="10"/>
        <v>62594.615583400941</v>
      </c>
      <c r="O23" s="442">
        <f t="shared" si="11"/>
        <v>5.9779199950896533E-2</v>
      </c>
    </row>
    <row r="24" spans="1:15" ht="19.05" customHeight="1">
      <c r="A24" s="436" t="s">
        <v>142</v>
      </c>
      <c r="B24" s="437">
        <v>115848.15244786789</v>
      </c>
      <c r="C24" s="438">
        <v>115657.05345865199</v>
      </c>
      <c r="D24" s="438">
        <v>123477.35294530461</v>
      </c>
      <c r="E24" s="439">
        <v>139279.34680312412</v>
      </c>
      <c r="F24" s="439">
        <v>146649.37028110499</v>
      </c>
      <c r="G24" s="439">
        <v>142878.38576415501</v>
      </c>
      <c r="H24" s="439">
        <v>138250.66211070001</v>
      </c>
      <c r="I24" s="439">
        <v>138629.78121277</v>
      </c>
      <c r="J24" s="439">
        <v>125080.19858046601</v>
      </c>
      <c r="K24" s="440">
        <v>118532.95902451601</v>
      </c>
      <c r="L24" s="441">
        <f t="shared" si="8"/>
        <v>-6547.2395559500001</v>
      </c>
      <c r="M24" s="442">
        <f t="shared" si="9"/>
        <v>-5.2344332918036307E-2</v>
      </c>
      <c r="N24" s="441">
        <f t="shared" si="10"/>
        <v>-28116.411256588981</v>
      </c>
      <c r="O24" s="442">
        <f t="shared" si="11"/>
        <v>-0.19172541418141797</v>
      </c>
    </row>
    <row r="25" spans="1:15" ht="19.05" customHeight="1">
      <c r="A25" s="445" t="s">
        <v>143</v>
      </c>
      <c r="B25" s="446">
        <v>181781.15590651985</v>
      </c>
      <c r="C25" s="447">
        <v>191336.33057988295</v>
      </c>
      <c r="D25" s="447">
        <v>190811.59639484878</v>
      </c>
      <c r="E25" s="448">
        <v>178232.33264814829</v>
      </c>
      <c r="F25" s="448">
        <v>178818.23300247756</v>
      </c>
      <c r="G25" s="448">
        <v>184339.37937507988</v>
      </c>
      <c r="H25" s="448">
        <f>H21-H22</f>
        <v>187975.24248481006</v>
      </c>
      <c r="I25" s="448">
        <f>I21-I22</f>
        <v>173356.52217504987</v>
      </c>
      <c r="J25" s="448">
        <v>193831.07587783501</v>
      </c>
      <c r="K25" s="449">
        <v>191179.70418191003</v>
      </c>
      <c r="L25" s="450">
        <f t="shared" si="8"/>
        <v>-2651.3716959249869</v>
      </c>
      <c r="M25" s="451">
        <f t="shared" si="9"/>
        <v>-1.3678775108259988E-2</v>
      </c>
      <c r="N25" s="450">
        <f t="shared" si="10"/>
        <v>12361.471179432468</v>
      </c>
      <c r="O25" s="451">
        <f t="shared" si="11"/>
        <v>6.9128695501991633E-2</v>
      </c>
    </row>
    <row r="26" spans="1:15" ht="9" customHeight="1">
      <c r="A26" s="107"/>
      <c r="B26" s="92"/>
      <c r="C26" s="92"/>
      <c r="D26" s="92"/>
      <c r="E26" s="92"/>
      <c r="F26" s="92"/>
      <c r="G26" s="92"/>
      <c r="H26" s="92"/>
      <c r="I26" s="92"/>
      <c r="J26" s="92"/>
      <c r="K26" s="137"/>
      <c r="L26" s="189"/>
      <c r="M26" s="92"/>
      <c r="N26" s="92"/>
      <c r="O26" s="92"/>
    </row>
    <row r="27" spans="1:15">
      <c r="A27" s="544" t="s">
        <v>66</v>
      </c>
      <c r="B27" s="541">
        <v>2014</v>
      </c>
      <c r="C27" s="541">
        <v>2015</v>
      </c>
      <c r="D27" s="541">
        <v>2016</v>
      </c>
      <c r="E27" s="541">
        <v>2017</v>
      </c>
      <c r="F27" s="541">
        <v>2018</v>
      </c>
      <c r="G27" s="541">
        <v>2019</v>
      </c>
      <c r="H27" s="541">
        <v>2020</v>
      </c>
      <c r="I27" s="541">
        <v>2021</v>
      </c>
      <c r="J27" s="541">
        <v>2022</v>
      </c>
      <c r="K27" s="541">
        <v>2023</v>
      </c>
      <c r="L27" s="540" t="s">
        <v>105</v>
      </c>
      <c r="M27" s="540"/>
      <c r="N27" s="540" t="s">
        <v>106</v>
      </c>
      <c r="O27" s="540"/>
    </row>
    <row r="28" spans="1:15">
      <c r="A28" s="544"/>
      <c r="B28" s="541"/>
      <c r="C28" s="541"/>
      <c r="D28" s="541"/>
      <c r="E28" s="541"/>
      <c r="F28" s="541"/>
      <c r="G28" s="541"/>
      <c r="H28" s="541"/>
      <c r="I28" s="541"/>
      <c r="J28" s="541"/>
      <c r="K28" s="541"/>
      <c r="L28" s="324" t="s">
        <v>107</v>
      </c>
      <c r="M28" s="324" t="s">
        <v>1</v>
      </c>
      <c r="N28" s="324" t="s">
        <v>107</v>
      </c>
      <c r="O28" s="324" t="s">
        <v>1</v>
      </c>
    </row>
    <row r="29" spans="1:15" ht="19.05" customHeight="1">
      <c r="A29" s="436" t="s">
        <v>139</v>
      </c>
      <c r="B29" s="437">
        <v>4543547.6050380236</v>
      </c>
      <c r="C29" s="438">
        <v>4551618.8880531657</v>
      </c>
      <c r="D29" s="438">
        <v>4586689.0245467387</v>
      </c>
      <c r="E29" s="439">
        <v>4637785.8359826533</v>
      </c>
      <c r="F29" s="439">
        <v>4755178.9416742176</v>
      </c>
      <c r="G29" s="439">
        <v>4832023.7501602899</v>
      </c>
      <c r="H29" s="439">
        <f>SUM(H5,H13,H21)</f>
        <v>4802983.8343748674</v>
      </c>
      <c r="I29" s="439">
        <f>SUM(I5,I13,I21)</f>
        <v>4853682.483211657</v>
      </c>
      <c r="J29" s="439">
        <f>SUM(J5,J13,J21)</f>
        <v>4990285.636587956</v>
      </c>
      <c r="K29" s="440">
        <f>SUM(K5,K13,K21)</f>
        <v>5028443.158509383</v>
      </c>
      <c r="L29" s="441">
        <f>K29-J29</f>
        <v>38157.521921426989</v>
      </c>
      <c r="M29" s="442">
        <f>((K29/J29)-1)</f>
        <v>7.6463602888103832E-3</v>
      </c>
      <c r="N29" s="441">
        <f>K29-F29</f>
        <v>273264.2168351654</v>
      </c>
      <c r="O29" s="442">
        <f>((K29/F29)-1)</f>
        <v>5.7466652714220245E-2</v>
      </c>
    </row>
    <row r="30" spans="1:15" ht="19.05" customHeight="1">
      <c r="A30" s="436" t="s">
        <v>140</v>
      </c>
      <c r="B30" s="437">
        <v>3879584.9845459452</v>
      </c>
      <c r="C30" s="438">
        <v>3860726.7844083658</v>
      </c>
      <c r="D30" s="438">
        <v>3906218.7860268364</v>
      </c>
      <c r="E30" s="439">
        <v>3974884.5271196272</v>
      </c>
      <c r="F30" s="439">
        <v>4088070.5895956438</v>
      </c>
      <c r="G30" s="439">
        <v>4144251.13712268</v>
      </c>
      <c r="H30" s="439">
        <f t="shared" ref="H30:J33" si="12">SUM(H6,H14,H22)</f>
        <v>4095480.4602615144</v>
      </c>
      <c r="I30" s="439">
        <f t="shared" si="12"/>
        <v>4167395.940971402</v>
      </c>
      <c r="J30" s="439">
        <f t="shared" si="12"/>
        <v>4238888.9948983788</v>
      </c>
      <c r="K30" s="440">
        <f t="shared" ref="K30" si="13">SUM(K6,K14,K22)</f>
        <v>4272961.6933587007</v>
      </c>
      <c r="L30" s="441">
        <f t="shared" ref="L30:L33" si="14">K30-J30</f>
        <v>34072.698460321873</v>
      </c>
      <c r="M30" s="442">
        <f t="shared" ref="M30:M33" si="15">((K30/J30)-1)</f>
        <v>8.0381200124204355E-3</v>
      </c>
      <c r="N30" s="441">
        <f t="shared" ref="N30:N33" si="16">K30-F30</f>
        <v>184891.10376305692</v>
      </c>
      <c r="O30" s="442">
        <f t="shared" ref="O30:O33" si="17">((K30/F30)-1)</f>
        <v>4.5226984150815497E-2</v>
      </c>
    </row>
    <row r="31" spans="1:15" ht="19.05" customHeight="1">
      <c r="A31" s="436" t="s">
        <v>141</v>
      </c>
      <c r="B31" s="437">
        <v>3543630.9188532429</v>
      </c>
      <c r="C31" s="438">
        <v>3512563.1893912232</v>
      </c>
      <c r="D31" s="438">
        <v>3546307.1658672402</v>
      </c>
      <c r="E31" s="439">
        <v>3560019.5143779549</v>
      </c>
      <c r="F31" s="439">
        <v>3647563.7049460802</v>
      </c>
      <c r="G31" s="439">
        <v>3690061.23788244</v>
      </c>
      <c r="H31" s="439">
        <f t="shared" si="12"/>
        <v>3676503.7321040239</v>
      </c>
      <c r="I31" s="439">
        <f t="shared" si="12"/>
        <v>3734403.8179513938</v>
      </c>
      <c r="J31" s="439">
        <f t="shared" si="12"/>
        <v>3823408.7935117846</v>
      </c>
      <c r="K31" s="440">
        <f t="shared" ref="K31" si="18">SUM(K7,K15,K23)</f>
        <v>3865585.3226066129</v>
      </c>
      <c r="L31" s="441">
        <f t="shared" si="14"/>
        <v>42176.529094828293</v>
      </c>
      <c r="M31" s="442">
        <f t="shared" si="15"/>
        <v>1.1031132524045306E-2</v>
      </c>
      <c r="N31" s="441">
        <f t="shared" si="16"/>
        <v>218021.61766053271</v>
      </c>
      <c r="O31" s="442">
        <f t="shared" si="17"/>
        <v>5.9771846442296939E-2</v>
      </c>
    </row>
    <row r="32" spans="1:15" ht="19.05" customHeight="1">
      <c r="A32" s="436" t="s">
        <v>142</v>
      </c>
      <c r="B32" s="437">
        <v>335954.06569270889</v>
      </c>
      <c r="C32" s="438">
        <v>348163.59501713666</v>
      </c>
      <c r="D32" s="438">
        <v>359911.62015960022</v>
      </c>
      <c r="E32" s="439">
        <v>414865.01274167624</v>
      </c>
      <c r="F32" s="439">
        <v>440506.88464956387</v>
      </c>
      <c r="G32" s="439">
        <v>454189.89924022602</v>
      </c>
      <c r="H32" s="439">
        <f t="shared" si="12"/>
        <v>418976.72815749212</v>
      </c>
      <c r="I32" s="439">
        <f t="shared" si="12"/>
        <v>432992.12302002276</v>
      </c>
      <c r="J32" s="439">
        <f t="shared" si="12"/>
        <v>415480.20138658409</v>
      </c>
      <c r="K32" s="440">
        <f t="shared" ref="K32" si="19">SUM(K8,K16,K24)</f>
        <v>407376.3707521144</v>
      </c>
      <c r="L32" s="441">
        <f t="shared" si="14"/>
        <v>-8103.8306344696903</v>
      </c>
      <c r="M32" s="442">
        <f t="shared" si="15"/>
        <v>-1.9504733576773958E-2</v>
      </c>
      <c r="N32" s="441">
        <f t="shared" si="16"/>
        <v>-33130.513897449477</v>
      </c>
      <c r="O32" s="442">
        <f t="shared" si="17"/>
        <v>-7.520997980271249E-2</v>
      </c>
    </row>
    <row r="33" spans="1:15" ht="19.05" customHeight="1">
      <c r="A33" s="445" t="s">
        <v>143</v>
      </c>
      <c r="B33" s="446">
        <v>663962.62049207836</v>
      </c>
      <c r="C33" s="447">
        <v>690892.10364479991</v>
      </c>
      <c r="D33" s="447">
        <v>680470.23851990234</v>
      </c>
      <c r="E33" s="448">
        <v>662901.30886302609</v>
      </c>
      <c r="F33" s="448">
        <v>667108.35207857378</v>
      </c>
      <c r="G33" s="448">
        <v>687772.61303760996</v>
      </c>
      <c r="H33" s="448">
        <f t="shared" si="12"/>
        <v>707503.3741133525</v>
      </c>
      <c r="I33" s="448">
        <f t="shared" si="12"/>
        <v>686286.54224025481</v>
      </c>
      <c r="J33" s="448">
        <f t="shared" si="12"/>
        <v>751396.64168959309</v>
      </c>
      <c r="K33" s="449">
        <f t="shared" ref="K33" si="20">SUM(K9,K17,K25)</f>
        <v>755481.46515068226</v>
      </c>
      <c r="L33" s="450">
        <f t="shared" si="14"/>
        <v>4084.8234610891668</v>
      </c>
      <c r="M33" s="451">
        <f t="shared" si="15"/>
        <v>5.4363078492125627E-3</v>
      </c>
      <c r="N33" s="450">
        <f t="shared" si="16"/>
        <v>88373.113072108477</v>
      </c>
      <c r="O33" s="451">
        <f t="shared" si="17"/>
        <v>0.13247190324743485</v>
      </c>
    </row>
    <row r="34" spans="1:15">
      <c r="A34" s="138" t="s">
        <v>144</v>
      </c>
    </row>
    <row r="35" spans="1:15">
      <c r="A35" s="107"/>
    </row>
  </sheetData>
  <mergeCells count="53">
    <mergeCell ref="I19:I20"/>
    <mergeCell ref="J19:J20"/>
    <mergeCell ref="L19:M19"/>
    <mergeCell ref="N19:O19"/>
    <mergeCell ref="A27:A28"/>
    <mergeCell ref="B27:B28"/>
    <mergeCell ref="C27:C28"/>
    <mergeCell ref="D27:D28"/>
    <mergeCell ref="E27:E28"/>
    <mergeCell ref="F27:F28"/>
    <mergeCell ref="G27:G28"/>
    <mergeCell ref="H27:H28"/>
    <mergeCell ref="I27:I28"/>
    <mergeCell ref="J27:J28"/>
    <mergeCell ref="L27:M27"/>
    <mergeCell ref="N27:O27"/>
    <mergeCell ref="D19:D20"/>
    <mergeCell ref="E19:E20"/>
    <mergeCell ref="H19:H20"/>
    <mergeCell ref="F19:F20"/>
    <mergeCell ref="G19:G20"/>
    <mergeCell ref="L3:M3"/>
    <mergeCell ref="N3:O3"/>
    <mergeCell ref="A11:A12"/>
    <mergeCell ref="B11:B12"/>
    <mergeCell ref="C11:C12"/>
    <mergeCell ref="D11:D12"/>
    <mergeCell ref="E11:E12"/>
    <mergeCell ref="F11:F12"/>
    <mergeCell ref="J11:J12"/>
    <mergeCell ref="L11:M11"/>
    <mergeCell ref="N11:O11"/>
    <mergeCell ref="G11:G12"/>
    <mergeCell ref="H11:H12"/>
    <mergeCell ref="I11:I12"/>
    <mergeCell ref="K3:K4"/>
    <mergeCell ref="K11:K12"/>
    <mergeCell ref="K19:K20"/>
    <mergeCell ref="K27:K28"/>
    <mergeCell ref="A1:J1"/>
    <mergeCell ref="A3:A4"/>
    <mergeCell ref="B3:B4"/>
    <mergeCell ref="C3:C4"/>
    <mergeCell ref="D3:D4"/>
    <mergeCell ref="E3:E4"/>
    <mergeCell ref="F3:F4"/>
    <mergeCell ref="G3:G4"/>
    <mergeCell ref="H3:H4"/>
    <mergeCell ref="I3:I4"/>
    <mergeCell ref="J3:J4"/>
    <mergeCell ref="A19:A20"/>
    <mergeCell ref="B19:B20"/>
    <mergeCell ref="C19:C20"/>
  </mergeCells>
  <pageMargins left="0.70866141732283472" right="0.70866141732283472" top="0.74803149606299213" bottom="0.74803149606299213" header="0.31496062992125984" footer="0.31496062992125984"/>
  <pageSetup paperSize="9" scale="64" orientation="landscape" r:id="rId1"/>
  <headerFooter>
    <oddFooter>&amp;Lview.brussels&amp;R&amp;P/&amp;N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74181-DCDD-4435-9746-E52366396FB8}">
  <sheetPr>
    <pageSetUpPr fitToPage="1"/>
  </sheetPr>
  <dimension ref="A1:N49"/>
  <sheetViews>
    <sheetView showGridLines="0" zoomScale="80" zoomScaleNormal="80" workbookViewId="0">
      <selection sqref="A1:G1"/>
    </sheetView>
  </sheetViews>
  <sheetFormatPr baseColWidth="10" defaultColWidth="8.8984375" defaultRowHeight="13.8"/>
  <cols>
    <col min="1" max="1" width="17.19921875" customWidth="1"/>
    <col min="2" max="2" width="7.19921875" customWidth="1"/>
    <col min="3" max="12" width="11.69921875" customWidth="1"/>
    <col min="13" max="14" width="9.8984375" customWidth="1"/>
  </cols>
  <sheetData>
    <row r="1" spans="1:14" ht="15.6">
      <c r="A1" s="271" t="s">
        <v>149</v>
      </c>
    </row>
    <row r="2" spans="1:14" ht="15.6">
      <c r="A2" s="271"/>
    </row>
    <row r="3" spans="1:14" s="272" customFormat="1">
      <c r="A3" s="272" t="s">
        <v>150</v>
      </c>
      <c r="C3" s="326"/>
      <c r="D3" s="326"/>
      <c r="E3" s="326"/>
      <c r="F3" s="326"/>
      <c r="G3" s="326"/>
      <c r="H3" s="326"/>
      <c r="I3" s="326"/>
      <c r="J3" s="326"/>
      <c r="K3" s="326"/>
      <c r="L3" s="326"/>
      <c r="M3" s="326"/>
      <c r="N3" s="326"/>
    </row>
    <row r="4" spans="1:14" ht="26.4">
      <c r="A4" s="523"/>
      <c r="B4" s="519"/>
      <c r="C4" s="316">
        <v>2014</v>
      </c>
      <c r="D4" s="317">
        <v>2015</v>
      </c>
      <c r="E4" s="317">
        <v>2016</v>
      </c>
      <c r="F4" s="317">
        <v>2017</v>
      </c>
      <c r="G4" s="317">
        <v>2018</v>
      </c>
      <c r="H4" s="317">
        <v>2019</v>
      </c>
      <c r="I4" s="317">
        <v>2020</v>
      </c>
      <c r="J4" s="317">
        <v>2021</v>
      </c>
      <c r="K4" s="317">
        <v>2022</v>
      </c>
      <c r="L4" s="317">
        <v>2023</v>
      </c>
      <c r="M4" s="317" t="s">
        <v>4</v>
      </c>
      <c r="N4" s="317" t="s">
        <v>5</v>
      </c>
    </row>
    <row r="5" spans="1:14" ht="19.05" customHeight="1">
      <c r="A5" s="515" t="s">
        <v>63</v>
      </c>
      <c r="B5" s="275" t="s">
        <v>67</v>
      </c>
      <c r="C5" s="498">
        <v>389873.74999999499</v>
      </c>
      <c r="D5" s="291">
        <v>394566.25</v>
      </c>
      <c r="E5" s="291">
        <v>396357.49999999459</v>
      </c>
      <c r="F5" s="291">
        <v>396496</v>
      </c>
      <c r="G5" s="291">
        <v>401367.75000000099</v>
      </c>
      <c r="H5" s="291">
        <v>405570.75000000041</v>
      </c>
      <c r="I5" s="291">
        <v>409834</v>
      </c>
      <c r="J5" s="291">
        <v>412230.74999999802</v>
      </c>
      <c r="K5" s="291">
        <v>417588</v>
      </c>
      <c r="L5" s="499">
        <v>423822</v>
      </c>
      <c r="M5" s="278">
        <f>((L5/K5)-1)</f>
        <v>1.4928589902008627E-2</v>
      </c>
      <c r="N5" s="278">
        <f>((L5/G5)-1)</f>
        <v>5.5944330355388372E-2</v>
      </c>
    </row>
    <row r="6" spans="1:14" ht="19.05" customHeight="1">
      <c r="A6" s="516"/>
      <c r="B6" s="276" t="s">
        <v>68</v>
      </c>
      <c r="C6" s="498">
        <v>393756.99999999895</v>
      </c>
      <c r="D6" s="291">
        <v>397196.24999999732</v>
      </c>
      <c r="E6" s="291">
        <v>399186.25000000262</v>
      </c>
      <c r="F6" s="291">
        <v>399344</v>
      </c>
      <c r="G6" s="291">
        <v>402393.99999999901</v>
      </c>
      <c r="H6" s="291">
        <v>405916.49999999907</v>
      </c>
      <c r="I6" s="291">
        <v>409817</v>
      </c>
      <c r="J6" s="291">
        <v>411899.24999999901</v>
      </c>
      <c r="K6" s="291">
        <v>419226</v>
      </c>
      <c r="L6" s="499">
        <v>426827</v>
      </c>
      <c r="M6" s="278">
        <f t="shared" ref="M6:M16" si="0">((L6/K6)-1)</f>
        <v>1.8131031949354393E-2</v>
      </c>
      <c r="N6" s="278">
        <f t="shared" ref="N6:N16" si="1">((L6/G6)-1)</f>
        <v>6.0719096209190582E-2</v>
      </c>
    </row>
    <row r="7" spans="1:14" ht="19.05" customHeight="1">
      <c r="A7" s="517"/>
      <c r="B7" s="283" t="s">
        <v>0</v>
      </c>
      <c r="C7" s="500">
        <v>783630.74999999395</v>
      </c>
      <c r="D7" s="295">
        <v>791762.49999999732</v>
      </c>
      <c r="E7" s="295">
        <v>795543.74999999721</v>
      </c>
      <c r="F7" s="295">
        <v>795840</v>
      </c>
      <c r="G7" s="295">
        <v>803761.75</v>
      </c>
      <c r="H7" s="295">
        <v>811487.2499999986</v>
      </c>
      <c r="I7" s="295">
        <v>819653</v>
      </c>
      <c r="J7" s="295">
        <v>824130.00000000396</v>
      </c>
      <c r="K7" s="295">
        <v>836814</v>
      </c>
      <c r="L7" s="501">
        <v>850651</v>
      </c>
      <c r="M7" s="285">
        <f t="shared" si="0"/>
        <v>1.6535335211886881E-2</v>
      </c>
      <c r="N7" s="285">
        <f t="shared" si="1"/>
        <v>5.8337249813144254E-2</v>
      </c>
    </row>
    <row r="8" spans="1:14" ht="19.05" customHeight="1">
      <c r="A8" s="520" t="s">
        <v>64</v>
      </c>
      <c r="B8" s="13" t="s">
        <v>67</v>
      </c>
      <c r="C8" s="192">
        <v>2095618.250000065</v>
      </c>
      <c r="D8" s="26">
        <v>2097535.2499999758</v>
      </c>
      <c r="E8" s="26">
        <v>2099115.4999999595</v>
      </c>
      <c r="F8" s="26">
        <v>2088534</v>
      </c>
      <c r="G8" s="26">
        <v>2096774.6633848799</v>
      </c>
      <c r="H8" s="26">
        <v>2101612.2499999963</v>
      </c>
      <c r="I8" s="26">
        <v>2106690</v>
      </c>
      <c r="J8" s="26">
        <v>2113143.2499999902</v>
      </c>
      <c r="K8" s="26">
        <v>2125621</v>
      </c>
      <c r="L8" s="193">
        <v>2138973</v>
      </c>
      <c r="M8" s="11">
        <f t="shared" si="0"/>
        <v>6.2814584537882467E-3</v>
      </c>
      <c r="N8" s="11">
        <f t="shared" si="1"/>
        <v>2.0125356029912167E-2</v>
      </c>
    </row>
    <row r="9" spans="1:14" ht="19.05" customHeight="1">
      <c r="A9" s="521"/>
      <c r="B9" s="13" t="s">
        <v>68</v>
      </c>
      <c r="C9" s="192">
        <v>2056131.9999999721</v>
      </c>
      <c r="D9" s="26">
        <v>2059132.7499999614</v>
      </c>
      <c r="E9" s="26">
        <v>2061724.4999999797</v>
      </c>
      <c r="F9" s="26">
        <v>2059037</v>
      </c>
      <c r="G9" s="26">
        <v>2064385</v>
      </c>
      <c r="H9" s="26">
        <v>2069420.4999999921</v>
      </c>
      <c r="I9" s="26">
        <v>2073969</v>
      </c>
      <c r="J9" s="26">
        <v>2079479.24999999</v>
      </c>
      <c r="K9" s="26">
        <v>2097845</v>
      </c>
      <c r="L9" s="193">
        <v>2112994</v>
      </c>
      <c r="M9" s="15">
        <f t="shared" si="0"/>
        <v>7.2212198708674347E-3</v>
      </c>
      <c r="N9" s="15">
        <f t="shared" si="1"/>
        <v>2.3546479944390297E-2</v>
      </c>
    </row>
    <row r="10" spans="1:14" ht="19.05" customHeight="1">
      <c r="A10" s="522"/>
      <c r="B10" s="13" t="s">
        <v>0</v>
      </c>
      <c r="C10" s="192">
        <v>4151750.2500000373</v>
      </c>
      <c r="D10" s="26">
        <v>4156667.9999999371</v>
      </c>
      <c r="E10" s="26">
        <v>4160839.9999999395</v>
      </c>
      <c r="F10" s="26">
        <v>4147571</v>
      </c>
      <c r="G10" s="26">
        <v>4161159.6633848301</v>
      </c>
      <c r="H10" s="26">
        <v>4171032.749999993</v>
      </c>
      <c r="I10" s="26">
        <v>4180659</v>
      </c>
      <c r="J10" s="26">
        <v>4192622.4999999902</v>
      </c>
      <c r="K10" s="26">
        <v>4223467</v>
      </c>
      <c r="L10" s="193">
        <v>4251969</v>
      </c>
      <c r="M10" s="20">
        <f t="shared" si="0"/>
        <v>6.7484841245355476E-3</v>
      </c>
      <c r="N10" s="20">
        <f t="shared" si="1"/>
        <v>2.182308393840926E-2</v>
      </c>
    </row>
    <row r="11" spans="1:14" ht="19.05" customHeight="1">
      <c r="A11" s="520" t="s">
        <v>65</v>
      </c>
      <c r="B11" s="9" t="s">
        <v>67</v>
      </c>
      <c r="C11" s="190">
        <v>1163943.74999999</v>
      </c>
      <c r="D11" s="24">
        <v>1165755.7499999958</v>
      </c>
      <c r="E11" s="24">
        <v>1165761.4999999991</v>
      </c>
      <c r="F11" s="24">
        <v>1158980</v>
      </c>
      <c r="G11" s="24">
        <v>1160447</v>
      </c>
      <c r="H11" s="24">
        <v>1161165.4999999939</v>
      </c>
      <c r="I11" s="24">
        <v>1162231</v>
      </c>
      <c r="J11" s="24">
        <v>1164059.59991292</v>
      </c>
      <c r="K11" s="24">
        <v>1166895</v>
      </c>
      <c r="L11" s="191">
        <v>1168865</v>
      </c>
      <c r="M11" s="11">
        <f t="shared" si="0"/>
        <v>1.6882410156868755E-3</v>
      </c>
      <c r="N11" s="11">
        <f t="shared" si="1"/>
        <v>7.2541012213396261E-3</v>
      </c>
    </row>
    <row r="12" spans="1:14" ht="19.05" customHeight="1">
      <c r="A12" s="521"/>
      <c r="B12" s="13" t="s">
        <v>68</v>
      </c>
      <c r="C12" s="192">
        <v>1166223.24999998</v>
      </c>
      <c r="D12" s="26">
        <v>1166591.7500000028</v>
      </c>
      <c r="E12" s="26">
        <v>1167330.4999999935</v>
      </c>
      <c r="F12" s="26">
        <v>1163390</v>
      </c>
      <c r="G12" s="26">
        <v>1163309.48225332</v>
      </c>
      <c r="H12" s="26">
        <v>1163254.987612064</v>
      </c>
      <c r="I12" s="26">
        <v>1163107</v>
      </c>
      <c r="J12" s="26">
        <v>1164275.6500870599</v>
      </c>
      <c r="K12" s="26">
        <v>1168632</v>
      </c>
      <c r="L12" s="193">
        <v>1169770</v>
      </c>
      <c r="M12" s="15">
        <f t="shared" si="0"/>
        <v>9.737881557239092E-4</v>
      </c>
      <c r="N12" s="15">
        <f t="shared" si="1"/>
        <v>5.5535675116873406E-3</v>
      </c>
    </row>
    <row r="13" spans="1:14" ht="19.05" customHeight="1">
      <c r="A13" s="522"/>
      <c r="B13" s="18" t="s">
        <v>0</v>
      </c>
      <c r="C13" s="194">
        <v>2330166.9999999702</v>
      </c>
      <c r="D13" s="28">
        <v>2332347.4999999986</v>
      </c>
      <c r="E13" s="28">
        <v>2333091.9999999925</v>
      </c>
      <c r="F13" s="28">
        <v>2322370</v>
      </c>
      <c r="G13" s="28">
        <v>2323756.4822533098</v>
      </c>
      <c r="H13" s="28">
        <v>2324420.4876120631</v>
      </c>
      <c r="I13" s="28">
        <v>2325338</v>
      </c>
      <c r="J13" s="28">
        <v>2328335.24999998</v>
      </c>
      <c r="K13" s="28">
        <v>2335527</v>
      </c>
      <c r="L13" s="195">
        <v>2338633</v>
      </c>
      <c r="M13" s="20">
        <f t="shared" si="0"/>
        <v>1.3298925681441975E-3</v>
      </c>
      <c r="N13" s="20">
        <f t="shared" si="1"/>
        <v>6.4019263035104412E-3</v>
      </c>
    </row>
    <row r="14" spans="1:14" ht="19.05" customHeight="1">
      <c r="A14" s="520" t="s">
        <v>66</v>
      </c>
      <c r="B14" s="13" t="s">
        <v>67</v>
      </c>
      <c r="C14" s="190">
        <v>3649435.7499998002</v>
      </c>
      <c r="D14" s="24">
        <v>3657857.2499998598</v>
      </c>
      <c r="E14" s="24">
        <v>3661234.4999999101</v>
      </c>
      <c r="F14" s="24">
        <v>3644009</v>
      </c>
      <c r="G14" s="24">
        <v>3658589.4133848199</v>
      </c>
      <c r="H14" s="24">
        <v>3668348.4999999935</v>
      </c>
      <c r="I14" s="24">
        <v>3678755</v>
      </c>
      <c r="J14" s="24">
        <v>3689433.59991292</v>
      </c>
      <c r="K14" s="24">
        <v>3710104</v>
      </c>
      <c r="L14" s="191">
        <v>3731662</v>
      </c>
      <c r="M14" s="15">
        <f t="shared" si="0"/>
        <v>5.8106187858883995E-3</v>
      </c>
      <c r="N14" s="15">
        <f t="shared" si="1"/>
        <v>1.9972885273172869E-2</v>
      </c>
    </row>
    <row r="15" spans="1:14" ht="19.05" customHeight="1">
      <c r="A15" s="521"/>
      <c r="B15" s="13" t="s">
        <v>68</v>
      </c>
      <c r="C15" s="192">
        <v>3616112.2499998002</v>
      </c>
      <c r="D15" s="26">
        <v>3622920.7500001602</v>
      </c>
      <c r="E15" s="26">
        <v>3628241.25000004</v>
      </c>
      <c r="F15" s="26">
        <v>3621769</v>
      </c>
      <c r="G15" s="26">
        <v>3630088.4822533</v>
      </c>
      <c r="H15" s="26">
        <v>3638591.9876120565</v>
      </c>
      <c r="I15" s="26">
        <v>3646893</v>
      </c>
      <c r="J15" s="26">
        <v>3655654.1500870599</v>
      </c>
      <c r="K15" s="26">
        <v>3685703</v>
      </c>
      <c r="L15" s="193">
        <v>3709592</v>
      </c>
      <c r="M15" s="15">
        <f t="shared" si="0"/>
        <v>6.4815314744568475E-3</v>
      </c>
      <c r="N15" s="15">
        <f t="shared" si="1"/>
        <v>2.190126167320039E-2</v>
      </c>
    </row>
    <row r="16" spans="1:14" ht="19.05" customHeight="1">
      <c r="A16" s="522"/>
      <c r="B16" s="18" t="s">
        <v>0</v>
      </c>
      <c r="C16" s="194">
        <v>7265548.0000003995</v>
      </c>
      <c r="D16" s="28">
        <v>7280778.0000003297</v>
      </c>
      <c r="E16" s="28">
        <v>7289475.75000099</v>
      </c>
      <c r="F16" s="28">
        <v>7265778</v>
      </c>
      <c r="G16" s="28">
        <v>7288677.8956381399</v>
      </c>
      <c r="H16" s="28">
        <v>7306940.4876120482</v>
      </c>
      <c r="I16" s="28">
        <v>7325650</v>
      </c>
      <c r="J16" s="28">
        <v>7345087.75</v>
      </c>
      <c r="K16" s="28">
        <v>7395808</v>
      </c>
      <c r="L16" s="195">
        <v>7441253</v>
      </c>
      <c r="M16" s="20">
        <f t="shared" si="0"/>
        <v>6.1446971040892695E-3</v>
      </c>
      <c r="N16" s="20">
        <f t="shared" si="1"/>
        <v>2.0933166007125692E-2</v>
      </c>
    </row>
    <row r="17" spans="1:14">
      <c r="A17" s="7" t="s">
        <v>69</v>
      </c>
      <c r="B17" s="29"/>
      <c r="C17" s="30"/>
      <c r="D17" s="31"/>
      <c r="E17" s="31"/>
      <c r="F17" s="32"/>
      <c r="G17" s="32"/>
      <c r="H17" s="32"/>
      <c r="I17" s="32"/>
      <c r="J17" s="32"/>
      <c r="K17" s="32"/>
      <c r="L17" s="32"/>
      <c r="M17" s="33"/>
      <c r="N17" s="33"/>
    </row>
    <row r="18" spans="1:14" ht="7.5" customHeight="1"/>
    <row r="19" spans="1:14" s="272" customFormat="1">
      <c r="A19" s="272" t="s">
        <v>151</v>
      </c>
    </row>
    <row r="20" spans="1:14" ht="26.4">
      <c r="A20" s="523"/>
      <c r="B20" s="519"/>
      <c r="C20" s="316">
        <v>2014</v>
      </c>
      <c r="D20" s="317">
        <v>2015</v>
      </c>
      <c r="E20" s="317">
        <v>2016</v>
      </c>
      <c r="F20" s="317">
        <v>2017</v>
      </c>
      <c r="G20" s="317">
        <v>2018</v>
      </c>
      <c r="H20" s="317">
        <v>2019</v>
      </c>
      <c r="I20" s="317">
        <v>2020</v>
      </c>
      <c r="J20" s="317">
        <v>2021</v>
      </c>
      <c r="K20" s="317">
        <v>2022</v>
      </c>
      <c r="L20" s="317">
        <v>2023</v>
      </c>
      <c r="M20" s="317" t="s">
        <v>4</v>
      </c>
      <c r="N20" s="317" t="s">
        <v>5</v>
      </c>
    </row>
    <row r="21" spans="1:14" ht="19.05" customHeight="1">
      <c r="A21" s="515" t="s">
        <v>63</v>
      </c>
      <c r="B21" s="275" t="s">
        <v>67</v>
      </c>
      <c r="C21" s="498">
        <v>101988.46718941</v>
      </c>
      <c r="D21" s="291">
        <v>107045.26160403099</v>
      </c>
      <c r="E21" s="291">
        <v>106531.573928788</v>
      </c>
      <c r="F21" s="291">
        <v>107269</v>
      </c>
      <c r="G21" s="291">
        <v>114062.725923548</v>
      </c>
      <c r="H21" s="291">
        <v>117150.78635260405</v>
      </c>
      <c r="I21" s="291">
        <v>120772</v>
      </c>
      <c r="J21" s="291">
        <v>116224.816705641</v>
      </c>
      <c r="K21" s="291">
        <v>112257</v>
      </c>
      <c r="L21" s="499">
        <v>106192</v>
      </c>
      <c r="M21" s="278">
        <f>((L21/K21)-1)</f>
        <v>-5.4027811183266938E-2</v>
      </c>
      <c r="N21" s="278">
        <f>((L21/G21)-1)</f>
        <v>-6.9003487860034629E-2</v>
      </c>
    </row>
    <row r="22" spans="1:14" ht="19.05" customHeight="1">
      <c r="A22" s="516"/>
      <c r="B22" s="276" t="s">
        <v>68</v>
      </c>
      <c r="C22" s="498">
        <v>159801.98697102</v>
      </c>
      <c r="D22" s="291">
        <v>164521.97414577901</v>
      </c>
      <c r="E22" s="291">
        <v>159931.72272803701</v>
      </c>
      <c r="F22" s="291">
        <v>162546</v>
      </c>
      <c r="G22" s="291">
        <v>162861.13038151801</v>
      </c>
      <c r="H22" s="291">
        <v>165178.666959013</v>
      </c>
      <c r="I22" s="291">
        <v>169596</v>
      </c>
      <c r="J22" s="291">
        <v>168042.32344722201</v>
      </c>
      <c r="K22" s="291">
        <v>157934</v>
      </c>
      <c r="L22" s="499">
        <v>163231</v>
      </c>
      <c r="M22" s="278">
        <f t="shared" ref="M22:M32" si="2">((L22/K22)-1)</f>
        <v>3.3539326554130167E-2</v>
      </c>
      <c r="N22" s="278">
        <f t="shared" ref="N22:N32" si="3">((L22/G22)-1)</f>
        <v>2.2710736295119549E-3</v>
      </c>
    </row>
    <row r="23" spans="1:14" ht="19.05" customHeight="1">
      <c r="A23" s="517"/>
      <c r="B23" s="283" t="s">
        <v>0</v>
      </c>
      <c r="C23" s="500">
        <v>261790.45416043</v>
      </c>
      <c r="D23" s="295">
        <v>271567.23574981198</v>
      </c>
      <c r="E23" s="295">
        <v>266463.296656819</v>
      </c>
      <c r="F23" s="295">
        <v>269815</v>
      </c>
      <c r="G23" s="295">
        <v>276923.85630506498</v>
      </c>
      <c r="H23" s="295">
        <v>282329.45331161754</v>
      </c>
      <c r="I23" s="295">
        <v>290369</v>
      </c>
      <c r="J23" s="295">
        <v>284267.14015286299</v>
      </c>
      <c r="K23" s="295">
        <v>270191</v>
      </c>
      <c r="L23" s="501">
        <v>269424</v>
      </c>
      <c r="M23" s="285">
        <f t="shared" si="2"/>
        <v>-2.8387326002716762E-3</v>
      </c>
      <c r="N23" s="285">
        <f t="shared" si="3"/>
        <v>-2.7082738212351742E-2</v>
      </c>
    </row>
    <row r="24" spans="1:14" ht="19.05" customHeight="1">
      <c r="A24" s="520" t="s">
        <v>64</v>
      </c>
      <c r="B24" s="13" t="s">
        <v>67</v>
      </c>
      <c r="C24" s="192">
        <v>541277.91349367006</v>
      </c>
      <c r="D24" s="26">
        <v>545358.05643605895</v>
      </c>
      <c r="E24" s="26">
        <v>541790.72533176001</v>
      </c>
      <c r="F24" s="26">
        <v>524977</v>
      </c>
      <c r="G24" s="26">
        <v>514591.35124861001</v>
      </c>
      <c r="H24" s="26">
        <v>496919.52911082545</v>
      </c>
      <c r="I24" s="26">
        <v>519542</v>
      </c>
      <c r="J24" s="26">
        <v>503521.03388908302</v>
      </c>
      <c r="K24" s="26">
        <v>489107</v>
      </c>
      <c r="L24" s="193">
        <v>486017</v>
      </c>
      <c r="M24" s="11">
        <f t="shared" si="2"/>
        <v>-6.3176360182946034E-3</v>
      </c>
      <c r="N24" s="11">
        <f t="shared" si="3"/>
        <v>-5.552823843478305E-2</v>
      </c>
    </row>
    <row r="25" spans="1:14" ht="19.05" customHeight="1">
      <c r="A25" s="521"/>
      <c r="B25" s="13" t="s">
        <v>68</v>
      </c>
      <c r="C25" s="192">
        <v>707251.09309322003</v>
      </c>
      <c r="D25" s="26">
        <v>700296.84440187505</v>
      </c>
      <c r="E25" s="26">
        <v>709626.71660964401</v>
      </c>
      <c r="F25" s="26">
        <v>693065</v>
      </c>
      <c r="G25" s="26">
        <v>657022.92085625802</v>
      </c>
      <c r="H25" s="26">
        <v>642609.59280786884</v>
      </c>
      <c r="I25" s="26">
        <v>654082</v>
      </c>
      <c r="J25" s="26">
        <v>635622.76082059101</v>
      </c>
      <c r="K25" s="26">
        <v>616683</v>
      </c>
      <c r="L25" s="193">
        <v>626861</v>
      </c>
      <c r="M25" s="15">
        <f t="shared" si="2"/>
        <v>1.6504427720563042E-2</v>
      </c>
      <c r="N25" s="15">
        <f t="shared" si="3"/>
        <v>-4.5906953774078163E-2</v>
      </c>
    </row>
    <row r="26" spans="1:14" ht="19.05" customHeight="1">
      <c r="A26" s="522"/>
      <c r="B26" s="13" t="s">
        <v>0</v>
      </c>
      <c r="C26" s="192">
        <v>1248529.0065869</v>
      </c>
      <c r="D26" s="26">
        <v>1245654.9008379099</v>
      </c>
      <c r="E26" s="26">
        <v>1251417.4419414101</v>
      </c>
      <c r="F26" s="26">
        <v>1218041</v>
      </c>
      <c r="G26" s="26">
        <v>1171614.2721048601</v>
      </c>
      <c r="H26" s="26">
        <v>1139529.1219186937</v>
      </c>
      <c r="I26" s="26">
        <v>1173624</v>
      </c>
      <c r="J26" s="26">
        <v>1139143.7947096799</v>
      </c>
      <c r="K26" s="26">
        <v>1105791</v>
      </c>
      <c r="L26" s="193">
        <v>1112879</v>
      </c>
      <c r="M26" s="20">
        <f t="shared" si="2"/>
        <v>6.4098912000549735E-3</v>
      </c>
      <c r="N26" s="20">
        <f t="shared" si="3"/>
        <v>-5.0131919270101855E-2</v>
      </c>
    </row>
    <row r="27" spans="1:14" ht="19.05" customHeight="1">
      <c r="A27" s="520" t="s">
        <v>65</v>
      </c>
      <c r="B27" s="9" t="s">
        <v>67</v>
      </c>
      <c r="C27" s="190">
        <v>362307.75726536999</v>
      </c>
      <c r="D27" s="24">
        <v>365565.46045408503</v>
      </c>
      <c r="E27" s="24">
        <v>364122.720811376</v>
      </c>
      <c r="F27" s="24">
        <v>360043</v>
      </c>
      <c r="G27" s="24">
        <v>365528.06172437401</v>
      </c>
      <c r="H27" s="24">
        <v>372828.95477638842</v>
      </c>
      <c r="I27" s="24">
        <v>368099</v>
      </c>
      <c r="J27" s="24">
        <v>351989.496198109</v>
      </c>
      <c r="K27" s="24">
        <v>355701</v>
      </c>
      <c r="L27" s="191">
        <v>364815</v>
      </c>
      <c r="M27" s="11">
        <f t="shared" si="2"/>
        <v>2.5622643737296169E-2</v>
      </c>
      <c r="N27" s="11">
        <f t="shared" si="3"/>
        <v>-1.9507714975702806E-3</v>
      </c>
    </row>
    <row r="28" spans="1:14" ht="19.05" customHeight="1">
      <c r="A28" s="521"/>
      <c r="B28" s="13" t="s">
        <v>68</v>
      </c>
      <c r="C28" s="192">
        <v>472537.61553602002</v>
      </c>
      <c r="D28" s="26">
        <v>477307.54626300902</v>
      </c>
      <c r="E28" s="26">
        <v>478076.84256214101</v>
      </c>
      <c r="F28" s="26">
        <v>477532</v>
      </c>
      <c r="G28" s="26">
        <v>475070.075621836</v>
      </c>
      <c r="H28" s="26">
        <v>468732.03460972529</v>
      </c>
      <c r="I28" s="26">
        <v>471258</v>
      </c>
      <c r="J28" s="26">
        <v>452000.40866667102</v>
      </c>
      <c r="K28" s="26">
        <v>450663</v>
      </c>
      <c r="L28" s="193">
        <v>447004</v>
      </c>
      <c r="M28" s="15">
        <f t="shared" si="2"/>
        <v>-8.1191488984008187E-3</v>
      </c>
      <c r="N28" s="15">
        <f t="shared" si="3"/>
        <v>-5.9077759391810369E-2</v>
      </c>
    </row>
    <row r="29" spans="1:14" ht="19.05" customHeight="1">
      <c r="A29" s="522"/>
      <c r="B29" s="18" t="s">
        <v>0</v>
      </c>
      <c r="C29" s="194">
        <v>834845.37280140002</v>
      </c>
      <c r="D29" s="28">
        <v>842873.00671711098</v>
      </c>
      <c r="E29" s="28">
        <v>842199.56337353005</v>
      </c>
      <c r="F29" s="28">
        <v>837574</v>
      </c>
      <c r="G29" s="28">
        <v>840598.13734620903</v>
      </c>
      <c r="H29" s="28">
        <v>841560.98938611359</v>
      </c>
      <c r="I29" s="28">
        <v>839357</v>
      </c>
      <c r="J29" s="28">
        <v>803989.90486478398</v>
      </c>
      <c r="K29" s="28">
        <v>806364</v>
      </c>
      <c r="L29" s="195">
        <v>811818</v>
      </c>
      <c r="M29" s="20">
        <f t="shared" si="2"/>
        <v>6.7636948078038106E-3</v>
      </c>
      <c r="N29" s="20">
        <f t="shared" si="3"/>
        <v>-3.4237688697560831E-2</v>
      </c>
    </row>
    <row r="30" spans="1:14" ht="19.05" customHeight="1">
      <c r="A30" s="520" t="s">
        <v>66</v>
      </c>
      <c r="B30" s="13" t="s">
        <v>67</v>
      </c>
      <c r="C30" s="190">
        <v>1005574.1379485</v>
      </c>
      <c r="D30" s="24">
        <v>1017968.77849419</v>
      </c>
      <c r="E30" s="24">
        <v>1012445.02007192</v>
      </c>
      <c r="F30" s="24">
        <v>992288</v>
      </c>
      <c r="G30" s="24">
        <v>994182.13889653201</v>
      </c>
      <c r="H30" s="24">
        <v>986899.27023981686</v>
      </c>
      <c r="I30" s="24">
        <f>SUM(I21,I24,I27)</f>
        <v>1008413</v>
      </c>
      <c r="J30" s="24">
        <v>971735.34679283598</v>
      </c>
      <c r="K30" s="24">
        <v>957065</v>
      </c>
      <c r="L30" s="191">
        <v>957025</v>
      </c>
      <c r="M30" s="15">
        <f t="shared" si="2"/>
        <v>-4.179444447349745E-5</v>
      </c>
      <c r="N30" s="15">
        <f t="shared" si="3"/>
        <v>-3.7374579005989395E-2</v>
      </c>
    </row>
    <row r="31" spans="1:14" ht="19.05" customHeight="1">
      <c r="A31" s="521"/>
      <c r="B31" s="13" t="s">
        <v>68</v>
      </c>
      <c r="C31" s="192">
        <v>1339590.6956002</v>
      </c>
      <c r="D31" s="26">
        <v>1342126.36481062</v>
      </c>
      <c r="E31" s="26">
        <v>1347635.28189976</v>
      </c>
      <c r="F31" s="26">
        <v>1333142</v>
      </c>
      <c r="G31" s="26">
        <v>1294954.1268595899</v>
      </c>
      <c r="H31" s="26">
        <v>1276520.2943766066</v>
      </c>
      <c r="I31" s="26">
        <f t="shared" ref="I31:I32" si="4">SUM(I22,I25,I28)</f>
        <v>1294936</v>
      </c>
      <c r="J31" s="26">
        <v>1255665.4929344901</v>
      </c>
      <c r="K31" s="26">
        <v>1225280</v>
      </c>
      <c r="L31" s="193">
        <v>1237096</v>
      </c>
      <c r="M31" s="15">
        <f t="shared" si="2"/>
        <v>9.6435100548446506E-3</v>
      </c>
      <c r="N31" s="15">
        <f t="shared" si="3"/>
        <v>-4.4679672939382353E-2</v>
      </c>
    </row>
    <row r="32" spans="1:14" ht="19.05" customHeight="1">
      <c r="A32" s="522"/>
      <c r="B32" s="18" t="s">
        <v>0</v>
      </c>
      <c r="C32" s="194">
        <v>2345164.8335487</v>
      </c>
      <c r="D32" s="28">
        <v>2360095.1433047298</v>
      </c>
      <c r="E32" s="28">
        <v>2360080.3019717699</v>
      </c>
      <c r="F32" s="28">
        <v>2325430</v>
      </c>
      <c r="G32" s="28">
        <v>2289136.2657561498</v>
      </c>
      <c r="H32" s="28">
        <v>2263419.5646164319</v>
      </c>
      <c r="I32" s="28">
        <f t="shared" si="4"/>
        <v>2303350</v>
      </c>
      <c r="J32" s="28">
        <v>2227400.83972731</v>
      </c>
      <c r="K32" s="28">
        <v>2182346</v>
      </c>
      <c r="L32" s="195">
        <v>2194121</v>
      </c>
      <c r="M32" s="20">
        <f t="shared" si="2"/>
        <v>5.3955697217582532E-3</v>
      </c>
      <c r="N32" s="20">
        <f t="shared" si="3"/>
        <v>-4.1507037906615918E-2</v>
      </c>
    </row>
    <row r="33" spans="1:14">
      <c r="A33" s="7" t="s">
        <v>69</v>
      </c>
      <c r="B33" s="29"/>
      <c r="C33" s="30"/>
      <c r="D33" s="31"/>
      <c r="E33" s="31"/>
      <c r="F33" s="32"/>
      <c r="G33" s="32"/>
      <c r="H33" s="32"/>
      <c r="I33" s="32"/>
      <c r="J33" s="32"/>
      <c r="K33" s="32"/>
      <c r="L33" s="32"/>
      <c r="M33" s="33"/>
      <c r="N33" s="33"/>
    </row>
    <row r="35" spans="1:14" s="272" customFormat="1">
      <c r="A35" s="327" t="s">
        <v>152</v>
      </c>
      <c r="B35" s="327"/>
    </row>
    <row r="36" spans="1:14" ht="26.4">
      <c r="A36" s="545"/>
      <c r="B36" s="545"/>
      <c r="C36" s="316">
        <v>2014</v>
      </c>
      <c r="D36" s="317">
        <v>2015</v>
      </c>
      <c r="E36" s="317">
        <v>2016</v>
      </c>
      <c r="F36" s="317">
        <v>2017</v>
      </c>
      <c r="G36" s="317">
        <v>2018</v>
      </c>
      <c r="H36" s="317">
        <v>2019</v>
      </c>
      <c r="I36" s="317">
        <v>2020</v>
      </c>
      <c r="J36" s="317">
        <v>2021</v>
      </c>
      <c r="K36" s="317">
        <v>2022</v>
      </c>
      <c r="L36" s="317">
        <v>2023</v>
      </c>
      <c r="M36" s="317" t="s">
        <v>4</v>
      </c>
      <c r="N36" s="317" t="s">
        <v>5</v>
      </c>
    </row>
    <row r="37" spans="1:14" ht="19.05" customHeight="1">
      <c r="A37" s="515" t="s">
        <v>63</v>
      </c>
      <c r="B37" s="275" t="s">
        <v>67</v>
      </c>
      <c r="C37" s="498">
        <v>58551.071438635001</v>
      </c>
      <c r="D37" s="291">
        <v>53760.605515078998</v>
      </c>
      <c r="E37" s="291">
        <v>50915.400023008602</v>
      </c>
      <c r="F37" s="291">
        <v>43775</v>
      </c>
      <c r="G37" s="291">
        <v>41796.572263451497</v>
      </c>
      <c r="H37" s="291">
        <v>36942.408743779954</v>
      </c>
      <c r="I37" s="291">
        <v>34930</v>
      </c>
      <c r="J37" s="291">
        <v>37701.203790326501</v>
      </c>
      <c r="K37" s="291">
        <v>36166</v>
      </c>
      <c r="L37" s="499">
        <v>32840</v>
      </c>
      <c r="M37" s="278">
        <f>((L37/K37)-1)</f>
        <v>-9.1964828844771307E-2</v>
      </c>
      <c r="N37" s="278">
        <f>((L37/G37)-1)</f>
        <v>-0.21428963616912344</v>
      </c>
    </row>
    <row r="38" spans="1:14" ht="19.05" customHeight="1">
      <c r="A38" s="516"/>
      <c r="B38" s="276" t="s">
        <v>68</v>
      </c>
      <c r="C38" s="498">
        <v>37831.304547968997</v>
      </c>
      <c r="D38" s="291">
        <v>37069.375697343297</v>
      </c>
      <c r="E38" s="291">
        <v>38459.978611173603</v>
      </c>
      <c r="F38" s="291">
        <v>35199</v>
      </c>
      <c r="G38" s="291">
        <v>28550.668135657001</v>
      </c>
      <c r="H38" s="291">
        <v>30384.69207293215</v>
      </c>
      <c r="I38" s="291">
        <v>30843</v>
      </c>
      <c r="J38" s="291">
        <v>29805.102973625199</v>
      </c>
      <c r="K38" s="291">
        <v>29137</v>
      </c>
      <c r="L38" s="499">
        <v>29497</v>
      </c>
      <c r="M38" s="278">
        <f t="shared" ref="M38:M48" si="5">((L38/K38)-1)</f>
        <v>1.2355424374506541E-2</v>
      </c>
      <c r="N38" s="278">
        <f t="shared" ref="N38:N48" si="6">((L38/G38)-1)</f>
        <v>3.3145699422743924E-2</v>
      </c>
    </row>
    <row r="39" spans="1:14" ht="19.05" customHeight="1">
      <c r="A39" s="517"/>
      <c r="B39" s="283" t="s">
        <v>0</v>
      </c>
      <c r="C39" s="500">
        <v>96382.375986603001</v>
      </c>
      <c r="D39" s="295">
        <v>90829.981212422295</v>
      </c>
      <c r="E39" s="295">
        <v>89375.378634182503</v>
      </c>
      <c r="F39" s="295">
        <v>78974</v>
      </c>
      <c r="G39" s="295">
        <v>70347.240399108603</v>
      </c>
      <c r="H39" s="295">
        <v>67327.100816712045</v>
      </c>
      <c r="I39" s="295">
        <v>65773</v>
      </c>
      <c r="J39" s="295">
        <v>67506.306763951696</v>
      </c>
      <c r="K39" s="295">
        <v>65303</v>
      </c>
      <c r="L39" s="501">
        <v>62337</v>
      </c>
      <c r="M39" s="285">
        <f t="shared" si="5"/>
        <v>-4.5419046598165425E-2</v>
      </c>
      <c r="N39" s="285">
        <f t="shared" si="6"/>
        <v>-0.11386715887735244</v>
      </c>
    </row>
    <row r="40" spans="1:14" ht="19.05" customHeight="1">
      <c r="A40" s="520" t="s">
        <v>64</v>
      </c>
      <c r="B40" s="13" t="s">
        <v>67</v>
      </c>
      <c r="C40" s="192">
        <v>80582.849731295006</v>
      </c>
      <c r="D40" s="26">
        <v>89208.707159906902</v>
      </c>
      <c r="E40" s="26">
        <v>78194.136748869394</v>
      </c>
      <c r="F40" s="26">
        <v>62686</v>
      </c>
      <c r="G40" s="26">
        <v>56116.493546010301</v>
      </c>
      <c r="H40" s="26">
        <v>53656.449018021915</v>
      </c>
      <c r="I40" s="26">
        <v>55160</v>
      </c>
      <c r="J40" s="26">
        <v>68764.808001253099</v>
      </c>
      <c r="K40" s="26">
        <v>55483</v>
      </c>
      <c r="L40" s="193">
        <v>61990</v>
      </c>
      <c r="M40" s="11">
        <f t="shared" si="5"/>
        <v>0.11727916659156867</v>
      </c>
      <c r="N40" s="11">
        <f t="shared" si="6"/>
        <v>0.10466631257304004</v>
      </c>
    </row>
    <row r="41" spans="1:14" ht="19.05" customHeight="1">
      <c r="A41" s="521"/>
      <c r="B41" s="13" t="s">
        <v>68</v>
      </c>
      <c r="C41" s="192">
        <v>67241.188166652006</v>
      </c>
      <c r="D41" s="26">
        <v>62766.0673459963</v>
      </c>
      <c r="E41" s="26">
        <v>63359.458530695701</v>
      </c>
      <c r="F41" s="26">
        <v>65823</v>
      </c>
      <c r="G41" s="26">
        <v>47060.452834726602</v>
      </c>
      <c r="H41" s="26">
        <v>44883.189693432287</v>
      </c>
      <c r="I41" s="26">
        <v>50750</v>
      </c>
      <c r="J41" s="26">
        <v>50955.558207002403</v>
      </c>
      <c r="K41" s="26">
        <v>43788</v>
      </c>
      <c r="L41" s="193">
        <v>42887</v>
      </c>
      <c r="M41" s="15">
        <f t="shared" si="5"/>
        <v>-2.0576413629304846E-2</v>
      </c>
      <c r="N41" s="15">
        <f t="shared" si="6"/>
        <v>-8.8682802296516594E-2</v>
      </c>
    </row>
    <row r="42" spans="1:14" ht="19.05" customHeight="1">
      <c r="A42" s="522"/>
      <c r="B42" s="13" t="s">
        <v>0</v>
      </c>
      <c r="C42" s="192">
        <v>147824.03789795001</v>
      </c>
      <c r="D42" s="26">
        <v>151974.77450590301</v>
      </c>
      <c r="E42" s="26">
        <v>141553.59527956499</v>
      </c>
      <c r="F42" s="26">
        <v>128509</v>
      </c>
      <c r="G42" s="26">
        <v>103176.946380737</v>
      </c>
      <c r="H42" s="26">
        <v>98539.638711453983</v>
      </c>
      <c r="I42" s="26">
        <v>105910</v>
      </c>
      <c r="J42" s="26">
        <v>119720.366208255</v>
      </c>
      <c r="K42" s="26">
        <v>99271</v>
      </c>
      <c r="L42" s="193">
        <v>104878</v>
      </c>
      <c r="M42" s="20">
        <f t="shared" si="5"/>
        <v>5.6481751971874994E-2</v>
      </c>
      <c r="N42" s="20">
        <f t="shared" si="6"/>
        <v>1.6486760646955645E-2</v>
      </c>
    </row>
    <row r="43" spans="1:14" ht="19.05" customHeight="1">
      <c r="A43" s="520" t="s">
        <v>65</v>
      </c>
      <c r="B43" s="9" t="s">
        <v>67</v>
      </c>
      <c r="C43" s="190">
        <v>102247.98663047</v>
      </c>
      <c r="D43" s="24">
        <v>100057.81733380099</v>
      </c>
      <c r="E43" s="24">
        <v>86611.514400568194</v>
      </c>
      <c r="F43" s="24">
        <v>84132</v>
      </c>
      <c r="G43" s="24">
        <v>71252.337726798098</v>
      </c>
      <c r="H43" s="24">
        <v>64957.70503758479</v>
      </c>
      <c r="I43" s="24">
        <v>64819</v>
      </c>
      <c r="J43" s="24">
        <v>75458.9138143116</v>
      </c>
      <c r="K43" s="24">
        <v>71063</v>
      </c>
      <c r="L43" s="191">
        <v>72301</v>
      </c>
      <c r="M43" s="11">
        <f t="shared" si="5"/>
        <v>1.7421161504580507E-2</v>
      </c>
      <c r="N43" s="11">
        <f t="shared" si="6"/>
        <v>1.4717584105419457E-2</v>
      </c>
    </row>
    <row r="44" spans="1:14" ht="19.05" customHeight="1">
      <c r="A44" s="521"/>
      <c r="B44" s="13" t="s">
        <v>68</v>
      </c>
      <c r="C44" s="192">
        <v>76584.928014870005</v>
      </c>
      <c r="D44" s="26">
        <v>78527.7086885647</v>
      </c>
      <c r="E44" s="26">
        <v>71288.864261483395</v>
      </c>
      <c r="F44" s="26">
        <v>61484</v>
      </c>
      <c r="G44" s="26">
        <v>55359.979455271801</v>
      </c>
      <c r="H44" s="26">
        <v>42004.559522491654</v>
      </c>
      <c r="I44" s="26">
        <v>45200</v>
      </c>
      <c r="J44" s="26">
        <v>60263.699248631601</v>
      </c>
      <c r="K44" s="26">
        <v>56957</v>
      </c>
      <c r="L44" s="193">
        <v>53489</v>
      </c>
      <c r="M44" s="15">
        <f t="shared" si="5"/>
        <v>-6.0888038344716233E-2</v>
      </c>
      <c r="N44" s="15">
        <f t="shared" si="6"/>
        <v>-3.3796606748806024E-2</v>
      </c>
    </row>
    <row r="45" spans="1:14" ht="19.05" customHeight="1">
      <c r="A45" s="522"/>
      <c r="B45" s="18" t="s">
        <v>0</v>
      </c>
      <c r="C45" s="194">
        <v>178832.91464534</v>
      </c>
      <c r="D45" s="28">
        <v>178585.526022367</v>
      </c>
      <c r="E45" s="28">
        <v>157900.37866205099</v>
      </c>
      <c r="F45" s="28">
        <v>145616</v>
      </c>
      <c r="G45" s="28">
        <v>126612.317182069</v>
      </c>
      <c r="H45" s="28">
        <v>106962.26456007644</v>
      </c>
      <c r="I45" s="28">
        <v>110019</v>
      </c>
      <c r="J45" s="28">
        <v>135722.61306294301</v>
      </c>
      <c r="K45" s="28">
        <v>128020</v>
      </c>
      <c r="L45" s="195">
        <v>125789</v>
      </c>
      <c r="M45" s="20">
        <f t="shared" si="5"/>
        <v>-1.7426964536791156E-2</v>
      </c>
      <c r="N45" s="20">
        <f t="shared" si="6"/>
        <v>-6.5026626191910797E-3</v>
      </c>
    </row>
    <row r="46" spans="1:14" ht="19.05" customHeight="1">
      <c r="A46" s="520" t="s">
        <v>66</v>
      </c>
      <c r="B46" s="13" t="s">
        <v>67</v>
      </c>
      <c r="C46" s="190">
        <v>241381.90780039999</v>
      </c>
      <c r="D46" s="24">
        <v>243027.13000878901</v>
      </c>
      <c r="E46" s="24">
        <v>215721.05117244599</v>
      </c>
      <c r="F46" s="24">
        <v>190593</v>
      </c>
      <c r="G46" s="24">
        <v>169165.40353626001</v>
      </c>
      <c r="H46" s="24">
        <v>155556.56279938656</v>
      </c>
      <c r="I46" s="24">
        <f>SUM(I37,I40,I43)</f>
        <v>154909</v>
      </c>
      <c r="J46" s="24">
        <v>181924.92560589101</v>
      </c>
      <c r="K46" s="24">
        <v>162712</v>
      </c>
      <c r="L46" s="191">
        <v>167131</v>
      </c>
      <c r="M46" s="15">
        <f t="shared" si="5"/>
        <v>2.7158414867987535E-2</v>
      </c>
      <c r="N46" s="15">
        <f t="shared" si="6"/>
        <v>-1.2026120552621977E-2</v>
      </c>
    </row>
    <row r="47" spans="1:14" ht="19.05" customHeight="1">
      <c r="A47" s="521"/>
      <c r="B47" s="13" t="s">
        <v>68</v>
      </c>
      <c r="C47" s="192">
        <v>181657.42072949</v>
      </c>
      <c r="D47" s="26">
        <v>178363.15173190401</v>
      </c>
      <c r="E47" s="26">
        <v>173108.30140335299</v>
      </c>
      <c r="F47" s="26">
        <v>162506</v>
      </c>
      <c r="G47" s="26">
        <v>130971.10042565499</v>
      </c>
      <c r="H47" s="26">
        <v>117272.44128885602</v>
      </c>
      <c r="I47" s="26">
        <f t="shared" ref="I47:I48" si="7">SUM(I38,I41,I44)</f>
        <v>126793</v>
      </c>
      <c r="J47" s="26">
        <v>141024.36042925899</v>
      </c>
      <c r="K47" s="26">
        <v>129882</v>
      </c>
      <c r="L47" s="193">
        <v>125873</v>
      </c>
      <c r="M47" s="15">
        <f t="shared" si="5"/>
        <v>-3.0866478803837305E-2</v>
      </c>
      <c r="N47" s="15">
        <f t="shared" si="6"/>
        <v>-3.8925384371714111E-2</v>
      </c>
    </row>
    <row r="48" spans="1:14" ht="19.05" customHeight="1">
      <c r="A48" s="522"/>
      <c r="B48" s="18" t="s">
        <v>0</v>
      </c>
      <c r="C48" s="194">
        <v>423039.32852988999</v>
      </c>
      <c r="D48" s="28">
        <v>421390.28174069402</v>
      </c>
      <c r="E48" s="28">
        <v>388829.35257579602</v>
      </c>
      <c r="F48" s="28">
        <v>353099</v>
      </c>
      <c r="G48" s="28">
        <v>300136.50396191498</v>
      </c>
      <c r="H48" s="28">
        <v>272829.0040882426</v>
      </c>
      <c r="I48" s="28">
        <f t="shared" si="7"/>
        <v>281702</v>
      </c>
      <c r="J48" s="28">
        <v>322949.28603515</v>
      </c>
      <c r="K48" s="28">
        <v>292594</v>
      </c>
      <c r="L48" s="195">
        <v>293004</v>
      </c>
      <c r="M48" s="20">
        <f t="shared" si="5"/>
        <v>1.4012590825511761E-3</v>
      </c>
      <c r="N48" s="20">
        <f t="shared" si="6"/>
        <v>-2.3764200181461526E-2</v>
      </c>
    </row>
    <row r="49" spans="1:14">
      <c r="A49" s="7" t="s">
        <v>69</v>
      </c>
      <c r="B49" s="29"/>
      <c r="C49" s="30"/>
      <c r="D49" s="31"/>
      <c r="E49" s="31"/>
      <c r="F49" s="32"/>
      <c r="G49" s="32"/>
      <c r="H49" s="32"/>
      <c r="I49" s="32"/>
      <c r="J49" s="32"/>
      <c r="K49" s="32"/>
      <c r="L49" s="32"/>
      <c r="M49" s="33"/>
      <c r="N49" s="33"/>
    </row>
  </sheetData>
  <mergeCells count="15">
    <mergeCell ref="A40:A42"/>
    <mergeCell ref="A43:A45"/>
    <mergeCell ref="A46:A48"/>
    <mergeCell ref="A21:A23"/>
    <mergeCell ref="A24:A26"/>
    <mergeCell ref="A27:A29"/>
    <mergeCell ref="A30:A32"/>
    <mergeCell ref="A36:B36"/>
    <mergeCell ref="A37:A39"/>
    <mergeCell ref="A20:B20"/>
    <mergeCell ref="A4:B4"/>
    <mergeCell ref="A5:A7"/>
    <mergeCell ref="A8:A10"/>
    <mergeCell ref="A11:A13"/>
    <mergeCell ref="A14:A16"/>
  </mergeCells>
  <pageMargins left="0.70866141732283472" right="0.70866141732283472" top="0.55118110236220474" bottom="0.55118110236220474" header="0.31496062992125984" footer="0.31496062992125984"/>
  <pageSetup paperSize="9" scale="74" fitToHeight="0" orientation="landscape" r:id="rId1"/>
  <headerFooter>
    <oddFooter>&amp;Lview.brussels&amp;R&amp;P/&amp;N</oddFooter>
  </headerFooter>
  <rowBreaks count="1" manualBreakCount="1">
    <brk id="3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X50"/>
  <sheetViews>
    <sheetView showGridLines="0" zoomScaleNormal="100" workbookViewId="0">
      <selection sqref="A1:G1"/>
    </sheetView>
  </sheetViews>
  <sheetFormatPr baseColWidth="10" defaultColWidth="11.296875" defaultRowHeight="13.8"/>
  <cols>
    <col min="1" max="1" width="32.8984375" customWidth="1"/>
    <col min="2" max="9" width="9.8984375" customWidth="1"/>
    <col min="10" max="11" width="9.296875" customWidth="1"/>
    <col min="12" max="12" width="11.19921875" customWidth="1"/>
    <col min="14" max="14" width="10.5" customWidth="1"/>
    <col min="15" max="25" width="6.69921875" customWidth="1"/>
  </cols>
  <sheetData>
    <row r="1" spans="1:14">
      <c r="A1" s="325" t="s">
        <v>153</v>
      </c>
    </row>
    <row r="3" spans="1:14">
      <c r="A3" s="328" t="s">
        <v>154</v>
      </c>
    </row>
    <row r="4" spans="1:14" ht="26.4">
      <c r="A4" s="32"/>
      <c r="B4" s="316">
        <v>2014</v>
      </c>
      <c r="C4" s="316">
        <v>2015</v>
      </c>
      <c r="D4" s="316">
        <v>2016</v>
      </c>
      <c r="E4" s="317">
        <v>2017</v>
      </c>
      <c r="F4" s="316">
        <v>2018</v>
      </c>
      <c r="G4" s="316">
        <v>2019</v>
      </c>
      <c r="H4" s="316">
        <v>2020</v>
      </c>
      <c r="I4" s="316">
        <v>2021</v>
      </c>
      <c r="J4" s="316">
        <v>2022</v>
      </c>
      <c r="K4" s="316">
        <v>2023</v>
      </c>
      <c r="L4" s="317" t="s">
        <v>4</v>
      </c>
      <c r="M4" s="317" t="s">
        <v>5</v>
      </c>
    </row>
    <row r="5" spans="1:14" ht="16.05" customHeight="1">
      <c r="A5" s="44" t="s">
        <v>93</v>
      </c>
      <c r="B5" s="199">
        <v>356349.92575785</v>
      </c>
      <c r="C5" s="196">
        <v>361203.27094852598</v>
      </c>
      <c r="D5" s="196">
        <v>369003.97257103003</v>
      </c>
      <c r="E5" s="196">
        <v>370933.80203174299</v>
      </c>
      <c r="F5" s="196">
        <v>382116.13069319702</v>
      </c>
      <c r="G5" s="196">
        <v>381188.441212765</v>
      </c>
      <c r="H5" s="196">
        <v>385614.98370944301</v>
      </c>
      <c r="I5" s="196">
        <v>392672.22049465001</v>
      </c>
      <c r="J5" s="196">
        <v>421365.42903073499</v>
      </c>
      <c r="K5" s="198">
        <v>430598.608169763</v>
      </c>
      <c r="L5" s="15">
        <f>((K5/J5)-1)</f>
        <v>2.1912521775379279E-2</v>
      </c>
      <c r="M5" s="15">
        <f>((K5/F5)-1)</f>
        <v>0.12687890822251835</v>
      </c>
    </row>
    <row r="6" spans="1:14" ht="16.05" customHeight="1">
      <c r="A6" s="45" t="s">
        <v>155</v>
      </c>
      <c r="B6" s="199">
        <v>233851.45470733001</v>
      </c>
      <c r="C6" s="196">
        <v>219075.76980704101</v>
      </c>
      <c r="D6" s="196">
        <v>221958.85456736601</v>
      </c>
      <c r="E6" s="196">
        <v>231243.75955951199</v>
      </c>
      <c r="F6" s="196">
        <v>228595.320161357</v>
      </c>
      <c r="G6" s="196">
        <v>239232.145284553</v>
      </c>
      <c r="H6" s="196">
        <v>233705.603964826</v>
      </c>
      <c r="I6" s="196">
        <v>259139.930704117</v>
      </c>
      <c r="J6" s="196">
        <v>267422.52399159002</v>
      </c>
      <c r="K6" s="198">
        <v>254764.265114621</v>
      </c>
      <c r="L6" s="15">
        <f t="shared" ref="L6" si="0">((K6/J6)-1)</f>
        <v>-4.7334303363942176E-2</v>
      </c>
      <c r="M6" s="15">
        <f t="shared" ref="M6" si="1">((K6/F6)-1)</f>
        <v>0.11447716836369315</v>
      </c>
    </row>
    <row r="7" spans="1:14" ht="16.05" customHeight="1">
      <c r="A7" s="46" t="s">
        <v>156</v>
      </c>
      <c r="B7" s="200">
        <v>129934.5933213</v>
      </c>
      <c r="C7" s="49">
        <v>121653.03507615501</v>
      </c>
      <c r="D7" s="49">
        <v>125590.96001521499</v>
      </c>
      <c r="E7" s="49">
        <v>124172.144021538</v>
      </c>
      <c r="F7" s="49">
        <v>130472.799444173</v>
      </c>
      <c r="G7" s="49">
        <v>138625.83606682401</v>
      </c>
      <c r="H7" s="49">
        <v>134965.96235525899</v>
      </c>
      <c r="I7" s="49">
        <v>143835.11592208399</v>
      </c>
      <c r="J7" s="49">
        <v>145977.55780248501</v>
      </c>
      <c r="K7" s="201">
        <v>143431.17405427899</v>
      </c>
      <c r="L7" s="22">
        <f t="shared" ref="L7:L9" si="2">((K7/J7)-1)</f>
        <v>-1.7443665906860861E-2</v>
      </c>
      <c r="M7" s="22">
        <f t="shared" ref="M7:M9" si="3">((K7/F7)-1)</f>
        <v>9.931859104204066E-2</v>
      </c>
    </row>
    <row r="8" spans="1:14" ht="16.05" customHeight="1">
      <c r="A8" s="47" t="s">
        <v>157</v>
      </c>
      <c r="B8" s="200">
        <v>720135.97378648003</v>
      </c>
      <c r="C8" s="49">
        <v>701932.075831722</v>
      </c>
      <c r="D8" s="49">
        <v>716553.78715361096</v>
      </c>
      <c r="E8" s="49">
        <v>726349.70561279298</v>
      </c>
      <c r="F8" s="50">
        <v>741184.25029872707</v>
      </c>
      <c r="G8" s="50">
        <v>759046.42256414203</v>
      </c>
      <c r="H8" s="50">
        <v>754286.55002952798</v>
      </c>
      <c r="I8" s="50">
        <v>795647.26712085097</v>
      </c>
      <c r="J8" s="50">
        <v>834765.51082481002</v>
      </c>
      <c r="K8" s="202">
        <v>828794.04733866302</v>
      </c>
      <c r="L8" s="43">
        <f t="shared" si="2"/>
        <v>-7.1534621504029117E-3</v>
      </c>
      <c r="M8" s="43">
        <f t="shared" si="3"/>
        <v>0.1182024537146138</v>
      </c>
    </row>
    <row r="9" spans="1:14" ht="16.05" customHeight="1">
      <c r="A9" s="44" t="s">
        <v>158</v>
      </c>
      <c r="B9" s="197">
        <v>363786.04802862997</v>
      </c>
      <c r="C9" s="48">
        <v>340728.80488319602</v>
      </c>
      <c r="D9" s="48">
        <v>347549.81458258099</v>
      </c>
      <c r="E9" s="48">
        <v>355415.90358104999</v>
      </c>
      <c r="F9" s="196">
        <v>359068.11960553</v>
      </c>
      <c r="G9" s="196">
        <v>377857.98135137698</v>
      </c>
      <c r="H9" s="196">
        <v>368671.56632008497</v>
      </c>
      <c r="I9" s="196">
        <v>402975.04662620096</v>
      </c>
      <c r="J9" s="196">
        <v>413400.08179407503</v>
      </c>
      <c r="K9" s="198">
        <v>398195.43916890002</v>
      </c>
      <c r="L9" s="12">
        <f t="shared" si="2"/>
        <v>-3.6779486252614735E-2</v>
      </c>
      <c r="M9" s="12">
        <f t="shared" si="3"/>
        <v>0.10896907140170242</v>
      </c>
    </row>
    <row r="10" spans="1:14" ht="16.05" customHeight="1">
      <c r="A10" s="46" t="s">
        <v>159</v>
      </c>
      <c r="B10" s="203">
        <v>0.50516299875402748</v>
      </c>
      <c r="C10" s="51">
        <v>0.48541563580701902</v>
      </c>
      <c r="D10" s="51">
        <v>0.48502962487040086</v>
      </c>
      <c r="E10" s="51">
        <v>0.48931788756106043</v>
      </c>
      <c r="F10" s="52">
        <v>0.48445190175156999</v>
      </c>
      <c r="G10" s="52">
        <v>0.49780615535335943</v>
      </c>
      <c r="H10" s="52">
        <v>0.48876858046276001</v>
      </c>
      <c r="I10" s="52">
        <v>0.50647449350818041</v>
      </c>
      <c r="J10" s="52">
        <v>0.49522899117574398</v>
      </c>
      <c r="K10" s="204">
        <v>0.48045161575127582</v>
      </c>
      <c r="L10" s="152">
        <f t="shared" ref="L10" si="4">(K10-J10)*100</f>
        <v>-1.4777375424468164</v>
      </c>
      <c r="M10" s="152">
        <f t="shared" ref="M10" si="5">(K10-F10)*100</f>
        <v>-0.40002860002941731</v>
      </c>
      <c r="N10" s="3"/>
    </row>
    <row r="11" spans="1:14" ht="16.05" customHeight="1">
      <c r="A11" s="45" t="s">
        <v>160</v>
      </c>
      <c r="B11" s="199">
        <v>47151.326620849002</v>
      </c>
      <c r="C11" s="196">
        <v>46808.725283270702</v>
      </c>
      <c r="D11" s="196">
        <v>49210.625997392402</v>
      </c>
      <c r="E11" s="196">
        <v>51172.935082108903</v>
      </c>
      <c r="F11" s="48">
        <v>50966.274698082598</v>
      </c>
      <c r="G11" s="48">
        <v>56970.827213099699</v>
      </c>
      <c r="H11" s="48">
        <v>52758.674272571501</v>
      </c>
      <c r="I11" s="48">
        <v>53400.419314799903</v>
      </c>
      <c r="J11" s="48">
        <v>55992.259520454703</v>
      </c>
      <c r="K11" s="205">
        <v>65204.6492545492</v>
      </c>
      <c r="L11" s="12">
        <f t="shared" ref="L11:L15" si="6">((K11/J11)-1)</f>
        <v>0.1645297013014646</v>
      </c>
      <c r="M11" s="12">
        <f t="shared" ref="M11:M15" si="7">((K11/F11)-1)</f>
        <v>0.2793685557913117</v>
      </c>
    </row>
    <row r="12" spans="1:14" ht="16.05" customHeight="1">
      <c r="A12" s="45" t="s">
        <v>161</v>
      </c>
      <c r="B12" s="199">
        <v>21675.824302786001</v>
      </c>
      <c r="C12" s="196">
        <v>22060.2138100335</v>
      </c>
      <c r="D12" s="196">
        <v>22028.7930253345</v>
      </c>
      <c r="E12" s="196">
        <v>25785.545403088301</v>
      </c>
      <c r="F12" s="196">
        <v>23542.663938537698</v>
      </c>
      <c r="G12" s="196">
        <v>25766.294832375599</v>
      </c>
      <c r="H12" s="196">
        <v>23676.647821954401</v>
      </c>
      <c r="I12" s="196">
        <v>23209.8343576525</v>
      </c>
      <c r="J12" s="196">
        <v>23395.936394500801</v>
      </c>
      <c r="K12" s="198">
        <v>23931.180890416501</v>
      </c>
      <c r="L12" s="17">
        <f t="shared" si="6"/>
        <v>2.2877669305064074E-2</v>
      </c>
      <c r="M12" s="17">
        <f t="shared" si="7"/>
        <v>1.6502675860858185E-2</v>
      </c>
    </row>
    <row r="13" spans="1:14" ht="16.05" customHeight="1">
      <c r="A13" s="45" t="s">
        <v>162</v>
      </c>
      <c r="B13" s="199">
        <v>4921.4853755038002</v>
      </c>
      <c r="C13" s="196">
        <v>4534.9149049375101</v>
      </c>
      <c r="D13" s="196">
        <v>5005.1659639147501</v>
      </c>
      <c r="E13" s="196">
        <v>5294.9574274633696</v>
      </c>
      <c r="F13" s="49">
        <v>6482.1247686411198</v>
      </c>
      <c r="G13" s="49">
        <v>5139.14579993598</v>
      </c>
      <c r="H13" s="49">
        <v>8475.5285708983702</v>
      </c>
      <c r="I13" s="49">
        <v>9984.6008049761094</v>
      </c>
      <c r="J13" s="49">
        <v>8166.5557009459199</v>
      </c>
      <c r="K13" s="201">
        <v>7773.0849638040199</v>
      </c>
      <c r="L13" s="22">
        <f t="shared" si="6"/>
        <v>-4.8180744924855468E-2</v>
      </c>
      <c r="M13" s="22">
        <f t="shared" si="7"/>
        <v>0.19915694949412877</v>
      </c>
    </row>
    <row r="14" spans="1:14" ht="16.05" customHeight="1">
      <c r="A14" s="47" t="s">
        <v>163</v>
      </c>
      <c r="B14" s="206">
        <v>430098.56205698883</v>
      </c>
      <c r="C14" s="50">
        <v>434607.1249467677</v>
      </c>
      <c r="D14" s="50">
        <v>445248.55755767168</v>
      </c>
      <c r="E14" s="50">
        <v>453187.23994440358</v>
      </c>
      <c r="F14" s="196">
        <v>463107.19409845845</v>
      </c>
      <c r="G14" s="196">
        <v>469064.709058173</v>
      </c>
      <c r="H14" s="196">
        <v>470525.83437486726</v>
      </c>
      <c r="I14" s="196">
        <v>479267.07497207698</v>
      </c>
      <c r="J14" s="196">
        <v>508920.18064663647</v>
      </c>
      <c r="K14" s="198">
        <v>527507.52327853267</v>
      </c>
      <c r="L14" s="43">
        <f t="shared" si="6"/>
        <v>3.652309996486891E-2</v>
      </c>
      <c r="M14" s="43">
        <f t="shared" si="7"/>
        <v>0.13906138794808376</v>
      </c>
    </row>
    <row r="15" spans="1:14" ht="16.05" customHeight="1">
      <c r="A15" s="44" t="s">
        <v>164</v>
      </c>
      <c r="B15" s="197">
        <v>68827.150923634996</v>
      </c>
      <c r="C15" s="48">
        <v>68868.939093304201</v>
      </c>
      <c r="D15" s="48">
        <v>71239.419022726899</v>
      </c>
      <c r="E15" s="48">
        <v>76958.4804851972</v>
      </c>
      <c r="F15" s="48">
        <v>74508.938636620296</v>
      </c>
      <c r="G15" s="48">
        <v>82737.122045475291</v>
      </c>
      <c r="H15" s="48">
        <v>76435.322094525909</v>
      </c>
      <c r="I15" s="48">
        <v>76610.253672452411</v>
      </c>
      <c r="J15" s="48">
        <v>79388.195914955606</v>
      </c>
      <c r="K15" s="205">
        <v>89135.830144965701</v>
      </c>
      <c r="L15" s="12">
        <f t="shared" si="6"/>
        <v>0.12278442805845113</v>
      </c>
      <c r="M15" s="12">
        <f t="shared" si="7"/>
        <v>0.19631056053127627</v>
      </c>
    </row>
    <row r="16" spans="1:14" ht="16.05" customHeight="1">
      <c r="A16" s="46" t="s">
        <v>165</v>
      </c>
      <c r="B16" s="203">
        <v>0.16002646136379148</v>
      </c>
      <c r="C16" s="51">
        <v>0.1584625173867997</v>
      </c>
      <c r="D16" s="51">
        <v>0.15999921350334634</v>
      </c>
      <c r="E16" s="51">
        <v>0.16981607976128887</v>
      </c>
      <c r="F16" s="51">
        <v>0.16088918415890424</v>
      </c>
      <c r="G16" s="51">
        <v>0.1763874374851217</v>
      </c>
      <c r="H16" s="51">
        <v>0.16244660018737675</v>
      </c>
      <c r="I16" s="51">
        <v>0.15984877258033189</v>
      </c>
      <c r="J16" s="51">
        <v>0.15593412982925001</v>
      </c>
      <c r="K16" s="207">
        <v>0.16897546710040101</v>
      </c>
      <c r="L16" s="152">
        <f t="shared" ref="L16" si="8">(K16-J16)*100</f>
        <v>1.3041337271151003</v>
      </c>
      <c r="M16" s="152">
        <f t="shared" ref="M16" si="9">(K16-F16)*100</f>
        <v>0.80862829414967696</v>
      </c>
      <c r="N16" s="3"/>
    </row>
    <row r="17" spans="1:9">
      <c r="A17" s="8" t="s">
        <v>69</v>
      </c>
      <c r="B17" s="32"/>
      <c r="C17" s="32"/>
      <c r="D17" s="32"/>
      <c r="E17" s="32"/>
      <c r="F17" s="32"/>
      <c r="G17" s="32"/>
      <c r="H17" s="32"/>
      <c r="I17" s="32"/>
    </row>
    <row r="19" spans="1:9" s="272" customFormat="1">
      <c r="A19" s="325" t="s">
        <v>30</v>
      </c>
    </row>
    <row r="43" spans="2:24" s="34" customFormat="1" ht="11.4"/>
    <row r="44" spans="2:24" s="34" customFormat="1" ht="11.4"/>
    <row r="45" spans="2:24" s="34" customFormat="1" ht="11.4">
      <c r="B45" s="156"/>
      <c r="C45" s="156"/>
      <c r="D45" s="156"/>
      <c r="E45" s="156"/>
      <c r="F45" s="156"/>
      <c r="G45" s="156"/>
      <c r="H45" s="156"/>
      <c r="I45" s="156"/>
      <c r="J45" s="156"/>
      <c r="K45" s="156"/>
      <c r="L45" s="156"/>
      <c r="M45" s="156"/>
      <c r="N45" s="156"/>
      <c r="O45" s="156"/>
      <c r="P45" s="156"/>
      <c r="Q45" s="156"/>
      <c r="R45" s="156"/>
      <c r="S45" s="156"/>
      <c r="T45" s="156"/>
      <c r="U45" s="156"/>
      <c r="V45" s="156"/>
      <c r="W45" s="156"/>
      <c r="X45" s="156"/>
    </row>
    <row r="46" spans="2:24" s="34" customFormat="1" ht="11.4">
      <c r="B46" s="156"/>
      <c r="C46" s="156"/>
      <c r="D46" s="156"/>
      <c r="E46" s="156"/>
      <c r="F46" s="156"/>
      <c r="G46" s="156"/>
      <c r="H46" s="156"/>
      <c r="I46" s="156"/>
      <c r="J46" s="156"/>
      <c r="K46" s="156"/>
      <c r="L46" s="156"/>
      <c r="M46" s="156"/>
      <c r="N46" s="156"/>
      <c r="O46" s="156"/>
      <c r="P46" s="156"/>
      <c r="Q46" s="156"/>
      <c r="R46" s="156"/>
      <c r="S46" s="156"/>
      <c r="T46" s="156"/>
      <c r="U46" s="156"/>
      <c r="V46" s="156"/>
      <c r="W46" s="156"/>
      <c r="X46" s="156"/>
    </row>
    <row r="47" spans="2:24" s="34" customFormat="1" ht="11.4"/>
    <row r="49" spans="1:1">
      <c r="A49" s="155"/>
    </row>
    <row r="50" spans="1:1">
      <c r="A50" s="155"/>
    </row>
  </sheetData>
  <pageMargins left="0.70866141732283472" right="0.70866141732283472" top="0.74803149606299213" bottom="0.74803149606299213" header="0.31496062992125984" footer="0.31496062992125984"/>
  <pageSetup paperSize="9" scale="73" orientation="landscape" r:id="rId1"/>
  <headerFooter>
    <oddFooter>&amp;Lview.brussels&amp;R&amp;P/&amp;N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7</vt:i4>
      </vt:variant>
    </vt:vector>
  </HeadingPairs>
  <TitlesOfParts>
    <vt:vector size="21" baseType="lpstr">
      <vt:lpstr>Inhoudstafel</vt:lpstr>
      <vt:lpstr>1_werkgelegenheid_werkloosheid</vt:lpstr>
      <vt:lpstr>2_Absolute cijfers</vt:lpstr>
      <vt:lpstr>Grafiek 1</vt:lpstr>
      <vt:lpstr>3_Arbeidsparticipatie</vt:lpstr>
      <vt:lpstr>Grafiek 2</vt:lpstr>
      <vt:lpstr>4_Contracttype</vt:lpstr>
      <vt:lpstr>Bijlage 1 - Aanvullingen</vt:lpstr>
      <vt:lpstr>Bijlage 2 - Pendel</vt:lpstr>
      <vt:lpstr>Bijlage 3 - Arbeidskwaliteit</vt:lpstr>
      <vt:lpstr>Bijlage 4 - Werkg.g. 1989-2023</vt:lpstr>
      <vt:lpstr>Bijlage 5 - Herkomst 1</vt:lpstr>
      <vt:lpstr>Bijlage 5 - Herkomst_Grafiek</vt:lpstr>
      <vt:lpstr>Bijlage 6 - Herkomst &amp; geslacht</vt:lpstr>
      <vt:lpstr>'Bijlage 2 - Pendel'!Zone_d_impression</vt:lpstr>
      <vt:lpstr>'Bijlage 4 - Werkg.g. 1989-2023'!Zone_d_impression</vt:lpstr>
      <vt:lpstr>'Bijlage 5 - Herkomst 1'!Zone_d_impression</vt:lpstr>
      <vt:lpstr>'Bijlage 5 - Herkomst_Grafiek'!Zone_d_impression</vt:lpstr>
      <vt:lpstr>'Grafiek 1'!Zone_d_impression</vt:lpstr>
      <vt:lpstr>'Grafiek 2'!Zone_d_impression</vt:lpstr>
      <vt:lpstr>Inhoudstafel!Zone_d_impression</vt:lpstr>
    </vt:vector>
  </TitlesOfParts>
  <Company>Actiris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Actiris</dc:creator>
  <cp:lastModifiedBy>DE VILLERS Mourad</cp:lastModifiedBy>
  <cp:lastPrinted>2024-06-10T14:40:56Z</cp:lastPrinted>
  <dcterms:created xsi:type="dcterms:W3CDTF">2018-03-29T14:20:25Z</dcterms:created>
  <dcterms:modified xsi:type="dcterms:W3CDTF">2024-06-10T14:41:13Z</dcterms:modified>
</cp:coreProperties>
</file>